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zaisei3\Desktop\"/>
    </mc:Choice>
  </mc:AlternateContent>
  <xr:revisionPtr revIDLastSave="0" documentId="13_ncr:1_{6C83FE51-8780-4A7E-91A6-E5D3F6F0F304}" xr6:coauthVersionLast="47" xr6:coauthVersionMax="47" xr10:uidLastSave="{00000000-0000-0000-0000-000000000000}"/>
  <bookViews>
    <workbookView xWindow="-98" yWindow="-98" windowWidth="28996" windowHeight="157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CO36" i="10"/>
  <c r="BE36" i="10"/>
  <c r="AM36" i="10"/>
  <c r="C36" i="10"/>
  <c r="AM35" i="10"/>
  <c r="C35" i="10"/>
  <c r="BW34" i="10"/>
  <c r="BW35" i="10" s="1"/>
  <c r="BW36" i="10" s="1"/>
  <c r="BW37" i="10" s="1"/>
  <c r="BW38" i="10" s="1"/>
  <c r="U34" i="10"/>
  <c r="U35" i="10" s="1"/>
  <c r="U36" i="10" s="1"/>
  <c r="U37" i="10" s="1"/>
  <c r="C34" i="10"/>
  <c r="CO34" i="10" l="1"/>
  <c r="CO35" i="10" s="1"/>
  <c r="AM34" i="10"/>
  <c r="BE34" i="10" s="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<sst xmlns="http://schemas.openxmlformats.org/spreadsheetml/2006/main" count="1066" uniqueCount="560">
  <si>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</si>
  <si>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</si>
  <si>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</si>
  <si>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</si>
  <si>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</si>
  <si>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</si>
  <si>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</si>
  <si>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</si>
  <si>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</si>
  <si>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</si>
  <si>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</si>
  <si>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</si>
  <si>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</si>
  <si>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</si>
  <si>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</si>
  <si>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</si>
  <si>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</si>
  <si>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</si>
  <si>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</si>
  <si>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</si>
  <si>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</si>
  <si>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</si>
  <si>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</si>
  <si>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</si>
  <si>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</si>
  <si>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</si>
  <si>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</si>
  <si>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</si>
  <si>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</si>
  <si>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</si>
  <si>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</si>
  <si>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</si>
  <si>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</si>
  <si>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</si>
  <si>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</si>
  <si>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</si>
  <si>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</si>
  <si>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</si>
  <si>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</si>
  <si>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</si>
  <si>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</si>
  <si>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</si>
  <si>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</si>
  <si>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</si>
  <si>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</si>
  <si>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</si>
  <si>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</si>
  <si>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</si>
  <si>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</si>
  <si>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</si>
  <si>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</si>
  <si>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</si>
  <si>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</si>
  <si>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</si>
  <si>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</si>
  <si>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</si>
  <si>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</si>
  <si>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</si>
  <si>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</si>
  <si>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</si>
  <si>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</si>
  <si>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</si>
  <si>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</si>
  <si>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</si>
  <si>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</si>
  <si>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</si>
  <si>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</si>
  <si>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</si>
  <si>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</si>
  <si>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</si>
  <si>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</si>
  <si>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</si>
  <si>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</si>
  <si>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</si>
  <si>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</si>
  <si>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</si>
  <si>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</si>
  <si>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</si>
  <si>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</si>
  <si>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</si>
  <si>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</si>
  <si>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</si>
  <si>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</si>
  <si>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</si>
  <si>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</si>
  <si>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</si>
  <si>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</si>
  <si>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</si>
  <si>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</si>
  <si>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</si>
  <si>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</si>
  <si>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</si>
  <si>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</si>
  <si>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</si>
  <si>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士幌町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</si>
  <si>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</si>
  <si>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</si>
  <si>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</si>
  <si>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</si>
  <si>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</si>
  <si>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</si>
  <si>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</si>
  <si>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</si>
  <si>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</si>
  <si>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</si>
  <si>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</si>
  <si>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</si>
  <si>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</si>
  <si>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</si>
  <si>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</si>
  <si>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</si>
  <si>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</si>
  <si>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</si>
  <si>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</si>
  <si>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</si>
  <si>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</si>
  <si>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</si>
  <si>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</si>
  <si>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</si>
  <si>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</si>
  <si>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</si>
  <si>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</si>
  <si>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</si>
  <si>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</si>
  <si>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</si>
  <si>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</si>
  <si>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</si>
  <si>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</si>
  <si>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</si>
  <si>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</si>
  <si>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</si>
  <si>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</si>
  <si>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</si>
  <si>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</si>
  <si>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</si>
  <si>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</si>
  <si>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</si>
  <si>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</si>
  <si>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</si>
  <si>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</si>
  <si>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</si>
  <si>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</si>
  <si>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</si>
  <si>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</si>
  <si>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</si>
  <si>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</si>
  <si>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</si>
  <si>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</si>
  <si>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</si>
  <si>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</si>
  <si>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</si>
  <si>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</si>
  <si>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</si>
  <si>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</si>
  <si>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</si>
  <si>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</si>
  <si>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</si>
  <si>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</si>
  <si>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</si>
  <si>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</si>
  <si>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</si>
  <si>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</si>
  <si>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</si>
  <si>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</si>
  <si>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</si>
  <si>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</si>
  <si>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</si>
  <si>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</si>
  <si>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</si>
  <si>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</si>
  <si>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</si>
  <si>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</si>
  <si>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</si>
  <si>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</si>
  <si>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</si>
  <si>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</si>
  <si>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</si>
  <si>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</si>
  <si>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</si>
  <si>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</si>
  <si>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</si>
  <si>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</si>
  <si>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</si>
  <si>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</si>
  <si>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</si>
  <si>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</si>
  <si>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</si>
  <si>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</si>
  <si>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</si>
  <si>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</si>
  <si>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</si>
  <si>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</si>
  <si>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</si>
  <si>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</si>
  <si>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</si>
  <si>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</si>
  <si>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</si>
  <si>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</si>
  <si>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</si>
  <si>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</si>
  <si>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</si>
  <si>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</si>
  <si>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</si>
  <si>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北海道士幌町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</si>
  <si>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</si>
  <si>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</si>
  <si>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</si>
  <si>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</si>
  <si>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</si>
  <si>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</si>
  <si>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</si>
  <si>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</si>
  <si>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</si>
  <si>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</si>
  <si>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</si>
  <si>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</si>
  <si>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</si>
  <si>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</si>
  <si>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</si>
  <si>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</si>
  <si>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</si>
  <si>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</si>
  <si>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</si>
  <si>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</si>
  <si>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</si>
  <si>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</si>
  <si>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</si>
  <si>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</si>
  <si>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</si>
  <si>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</si>
  <si>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</si>
  <si>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</si>
  <si>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</si>
  <si>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</si>
  <si>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</si>
  <si>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</si>
  <si>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</si>
  <si>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</si>
  <si>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</si>
  <si>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</si>
  <si>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</si>
  <si>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</si>
  <si>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</si>
  <si>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</si>
  <si>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</si>
  <si>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</si>
  <si>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</si>
  <si>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</si>
  <si>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</si>
  <si>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</si>
  <si>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</si>
  <si>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</si>
  <si>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</si>
  <si>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</si>
  <si>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</si>
  <si>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</si>
  <si>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</si>
  <si>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</si>
  <si>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</si>
  <si>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</si>
  <si>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</si>
  <si>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</si>
  <si>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</si>
  <si>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</si>
  <si>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</si>
  <si>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</si>
  <si>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</si>
  <si>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</si>
  <si>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</si>
  <si>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</si>
  <si>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</si>
  <si>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</si>
  <si>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</si>
  <si>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</si>
  <si>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</si>
  <si>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</si>
  <si>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</si>
  <si>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</si>
  <si>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</si>
  <si>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</si>
  <si>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</si>
  <si>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</si>
  <si>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</si>
  <si>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</si>
  <si>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</si>
  <si>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</si>
  <si>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</si>
  <si>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</si>
  <si>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</si>
  <si>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</si>
  <si>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</si>
  <si>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</si>
  <si>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</si>
  <si>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</si>
  <si>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</si>
  <si>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</si>
  <si>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</si>
  <si>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</si>
  <si>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</si>
  <si>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</si>
  <si>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</si>
  <si>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</si>
  <si>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</si>
  <si>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</si>
  <si>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</si>
  <si>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</si>
  <si>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</si>
  <si>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</si>
  <si>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</si>
  <si>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</si>
  <si>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</si>
  <si>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</si>
  <si>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</si>
  <si>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</si>
  <si>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</si>
  <si>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</si>
  <si>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</si>
  <si>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</si>
  <si>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</si>
  <si>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</si>
  <si>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</si>
  <si>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</si>
  <si>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</si>
  <si>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</si>
  <si>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</si>
  <si>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</si>
  <si>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</si>
  <si>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</si>
  <si>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</si>
  <si>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</si>
  <si>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</si>
  <si>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下水道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</si>
  <si>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</si>
  <si>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</si>
  <si>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</si>
  <si>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</si>
  <si>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</si>
  <si>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</si>
  <si>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</si>
  <si>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</si>
  <si>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</si>
  <si>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</si>
  <si>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</si>
  <si>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</si>
  <si>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</si>
  <si>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</si>
  <si>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</si>
  <si>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</si>
  <si>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</si>
  <si>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</si>
  <si>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</si>
  <si>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</si>
  <si>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</si>
  <si>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</si>
  <si>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北海道士幌町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</si>
  <si>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</si>
  <si>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</si>
  <si>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</si>
  <si>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</si>
  <si>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</si>
  <si>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</si>
  <si>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</si>
  <si>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</si>
  <si>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</si>
  <si>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</si>
  <si>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</si>
  <si>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</si>
  <si>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</si>
  <si>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</si>
  <si>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</si>
  <si>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</si>
  <si>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</si>
  <si>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</si>
  <si>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</si>
  <si>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</si>
  <si>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</si>
  <si>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</si>
  <si>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</si>
  <si>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</si>
  <si>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</si>
  <si>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</si>
  <si>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</si>
  <si>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</si>
  <si>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</si>
  <si>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</si>
  <si>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</si>
  <si>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</si>
  <si>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</si>
  <si>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</si>
  <si>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</si>
  <si>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</si>
  <si>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介護サービス事業特別会計</t>
    <phoneticPr fontId="5"/>
  </si>
  <si>
    <t>国民健康保険病院事業会計</t>
    <phoneticPr fontId="5"/>
  </si>
  <si>
    <t>法適用企業</t>
    <phoneticPr fontId="5"/>
  </si>
  <si>
    <t>簡易水道事業特別会計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</si>
  <si>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</si>
  <si>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</si>
  <si>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</si>
  <si>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</si>
  <si>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</si>
  <si>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</si>
  <si>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</si>
  <si>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</si>
  <si>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</si>
  <si>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</si>
  <si>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</si>
  <si>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</si>
  <si>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</si>
  <si>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</si>
  <si>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</si>
  <si>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</si>
  <si>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</si>
  <si>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</si>
  <si>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</si>
  <si>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</si>
  <si>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</si>
  <si>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</si>
  <si>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</si>
  <si>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</si>
  <si>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</si>
  <si>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</si>
  <si>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</si>
  <si>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</si>
  <si>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</si>
  <si>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</si>
  <si>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</si>
  <si>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</si>
  <si>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</si>
  <si>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</si>
  <si>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</si>
  <si>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</si>
  <si>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</si>
  <si>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</si>
  <si>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</si>
  <si>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</si>
  <si>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</si>
  <si>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</si>
  <si>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</si>
  <si>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</si>
  <si>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</si>
  <si>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</si>
  <si>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</si>
  <si>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</si>
  <si>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</si>
  <si>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</si>
  <si>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</si>
  <si>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</si>
  <si>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</si>
  <si>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</si>
  <si>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</si>
  <si>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</si>
  <si>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</si>
  <si>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</si>
  <si>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</si>
  <si>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</si>
  <si>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</si>
  <si>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</si>
  <si>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</si>
  <si>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</si>
  <si>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</si>
  <si>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</si>
  <si>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</si>
  <si>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</si>
  <si>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</si>
  <si>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</si>
  <si>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</si>
  <si>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</si>
  <si>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</si>
  <si>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</si>
  <si>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</si>
  <si>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</si>
  <si>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</si>
  <si>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</si>
  <si>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</si>
  <si>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</si>
  <si>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</si>
  <si>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</si>
  <si>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</si>
  <si>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</si>
  <si>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</si>
  <si>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</si>
  <si>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</si>
  <si>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</si>
  <si>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</si>
  <si>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</si>
  <si>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</si>
  <si>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</si>
  <si>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</si>
  <si>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</si>
  <si>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</si>
  <si>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</si>
  <si>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</si>
  <si>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</si>
  <si>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</si>
  <si>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</si>
  <si>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</si>
  <si>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</si>
  <si>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</si>
  <si>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</si>
  <si>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</si>
  <si>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</si>
  <si>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</si>
  <si>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</si>
  <si>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</si>
  <si>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</si>
  <si>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</si>
  <si>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</si>
  <si>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</si>
  <si>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</si>
  <si>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</si>
  <si>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</si>
  <si>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</si>
  <si>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</si>
  <si>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</si>
  <si>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</si>
  <si>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</si>
  <si>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</si>
  <si>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</si>
  <si>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</si>
  <si>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</si>
  <si>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</si>
  <si>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</si>
  <si>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</si>
  <si>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</si>
  <si>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</si>
  <si>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</si>
  <si>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</si>
  <si>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</si>
  <si>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</si>
  <si>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</si>
  <si>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</si>
  <si>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</si>
  <si>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0.91</t>
  </si>
  <si>
    <t>▲ 4.32</t>
  </si>
  <si>
    <t>一般会計</t>
  </si>
  <si>
    <t>介護保険事業特別会計</t>
  </si>
  <si>
    <t>簡易水道事業特別会計</t>
  </si>
  <si>
    <t>国民健康保険病院事業会計</t>
  </si>
  <si>
    <t>公共下水道事業特別会計</t>
  </si>
  <si>
    <t>介護サービス事業特別会計</t>
  </si>
  <si>
    <t>後期高齢者医療事業特別会計</t>
  </si>
  <si>
    <t>国民健康保険事業特別会計</t>
  </si>
  <si>
    <t>その他会計（赤字）</t>
  </si>
  <si>
    <t>その他会計（黒字）</t>
  </si>
  <si>
    <t>R01</t>
    <phoneticPr fontId="5"/>
  </si>
  <si>
    <t>R02</t>
    <phoneticPr fontId="5"/>
  </si>
  <si>
    <t>R03</t>
    <phoneticPr fontId="5"/>
  </si>
  <si>
    <t>R04</t>
    <phoneticPr fontId="5"/>
  </si>
  <si>
    <t>R05</t>
    <phoneticPr fontId="5"/>
  </si>
  <si>
    <t>とかち広域消防事務組合</t>
    <rPh sb="3" eb="5">
      <t>コウイキ</t>
    </rPh>
    <rPh sb="5" eb="7">
      <t>ショウボウ</t>
    </rPh>
    <rPh sb="7" eb="9">
      <t>ジム</t>
    </rPh>
    <rPh sb="9" eb="11">
      <t>クミアイ</t>
    </rPh>
    <phoneticPr fontId="39"/>
  </si>
  <si>
    <t>-</t>
    <phoneticPr fontId="39"/>
  </si>
  <si>
    <t>十勝圏複合事務組合</t>
    <rPh sb="0" eb="9">
      <t>トカチケン</t>
    </rPh>
    <phoneticPr fontId="39"/>
  </si>
  <si>
    <t>北十勝２町環境衛生処理組合</t>
    <rPh sb="0" eb="13">
      <t>キタトカチ</t>
    </rPh>
    <phoneticPr fontId="39"/>
  </si>
  <si>
    <t>ベリオーレ</t>
  </si>
  <si>
    <t>CheerS</t>
  </si>
  <si>
    <t>愛のまち建設基金</t>
  </si>
  <si>
    <t>地域福祉基金</t>
  </si>
  <si>
    <t>農業災害対策基金</t>
  </si>
  <si>
    <t>国鉄士幌線代替輸送確保基金</t>
  </si>
  <si>
    <t>肉用牛生産安定事業基金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</si>
</sst>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AC35-4960-B726-1DF26E4884C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215997</c:v>
                </c:pt>
                <c:pt idx="1">
                  <c:v>207113</c:v>
                </c:pt>
                <c:pt idx="2">
                  <c:v>200082</c:v>
                </c:pt>
                <c:pt idx="3">
                  <c:v>187641</c:v>
                </c:pt>
                <c:pt idx="4">
                  <c:v>242252</c:v>
                </c:pt>
              </c:numCache>
            </c:numRef>
          </c:val>
          <c:smooth val="0"/>
          <c:extLst>
            <c:ext xmlns:c16="http://schemas.microsoft.com/office/drawing/2014/chart" uri="{C3380CC4-5D6E-409C-BE32-E72D297353CC}">
              <c16:uniqueId val="{00000001-AC35-4960-B726-1DF26E4884C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3.56</c:v>
                </c:pt>
                <c:pt idx="1">
                  <c:v>5.32</c:v>
                </c:pt>
                <c:pt idx="2">
                  <c:v>5.89</c:v>
                </c:pt>
                <c:pt idx="3">
                  <c:v>6.24</c:v>
                </c:pt>
                <c:pt idx="4">
                  <c:v>8.61</c:v>
                </c:pt>
              </c:numCache>
            </c:numRef>
          </c:val>
          <c:extLst>
            <c:ext xmlns:c16="http://schemas.microsoft.com/office/drawing/2014/chart" uri="{C3380CC4-5D6E-409C-BE32-E72D297353CC}">
              <c16:uniqueId val="{00000000-996A-4F35-8F14-CDD0EF3C678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16.29</c:v>
                </c:pt>
                <c:pt idx="1">
                  <c:v>19.41</c:v>
                </c:pt>
                <c:pt idx="2">
                  <c:v>20.76</c:v>
                </c:pt>
                <c:pt idx="3">
                  <c:v>22.62</c:v>
                </c:pt>
                <c:pt idx="4">
                  <c:v>15.7</c:v>
                </c:pt>
              </c:numCache>
            </c:numRef>
          </c:val>
          <c:extLst>
            <c:ext xmlns:c16="http://schemas.microsoft.com/office/drawing/2014/chart" uri="{C3380CC4-5D6E-409C-BE32-E72D297353CC}">
              <c16:uniqueId val="{00000001-996A-4F35-8F14-CDD0EF3C678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-0.91</c:v>
                </c:pt>
                <c:pt idx="1">
                  <c:v>5.26</c:v>
                </c:pt>
                <c:pt idx="2">
                  <c:v>6.41</c:v>
                </c:pt>
                <c:pt idx="3">
                  <c:v>1.28</c:v>
                </c:pt>
                <c:pt idx="4">
                  <c:v>-4.32</c:v>
                </c:pt>
              </c:numCache>
            </c:numRef>
          </c:val>
          <c:smooth val="0"/>
          <c:extLst>
            <c:ext xmlns:c16="http://schemas.microsoft.com/office/drawing/2014/chart" uri="{C3380CC4-5D6E-409C-BE32-E72D297353CC}">
              <c16:uniqueId val="{00000002-996A-4F35-8F14-CDD0EF3C678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19A-40C6-98ED-41059BD7DD0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19A-40C6-98ED-41059BD7DD01}"/>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0.09</c:v>
                </c:pt>
                <c:pt idx="2">
                  <c:v>#N/A</c:v>
                </c:pt>
                <c:pt idx="3">
                  <c:v>0.04</c:v>
                </c:pt>
                <c:pt idx="4">
                  <c:v>#N/A</c:v>
                </c:pt>
                <c:pt idx="5">
                  <c:v>0.13</c:v>
                </c:pt>
                <c:pt idx="6">
                  <c:v>#N/A</c:v>
                </c:pt>
                <c:pt idx="7">
                  <c:v>0.42</c:v>
                </c:pt>
                <c:pt idx="8">
                  <c:v>#N/A</c:v>
                </c:pt>
                <c:pt idx="9">
                  <c:v>0.01</c:v>
                </c:pt>
              </c:numCache>
            </c:numRef>
          </c:val>
          <c:extLst>
            <c:ext xmlns:c16="http://schemas.microsoft.com/office/drawing/2014/chart" uri="{C3380CC4-5D6E-409C-BE32-E72D297353CC}">
              <c16:uniqueId val="{00000002-B19A-40C6-98ED-41059BD7DD01}"/>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0.04</c:v>
                </c:pt>
                <c:pt idx="4">
                  <c:v>#N/A</c:v>
                </c:pt>
                <c:pt idx="5">
                  <c:v>0.04</c:v>
                </c:pt>
                <c:pt idx="6">
                  <c:v>#N/A</c:v>
                </c:pt>
                <c:pt idx="7">
                  <c:v>0.04</c:v>
                </c:pt>
                <c:pt idx="8">
                  <c:v>#N/A</c:v>
                </c:pt>
                <c:pt idx="9">
                  <c:v>0.05</c:v>
                </c:pt>
              </c:numCache>
            </c:numRef>
          </c:val>
          <c:extLst>
            <c:ext xmlns:c16="http://schemas.microsoft.com/office/drawing/2014/chart" uri="{C3380CC4-5D6E-409C-BE32-E72D297353CC}">
              <c16:uniqueId val="{00000003-B19A-40C6-98ED-41059BD7DD01}"/>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0.23</c:v>
                </c:pt>
                <c:pt idx="2">
                  <c:v>#N/A</c:v>
                </c:pt>
                <c:pt idx="3">
                  <c:v>0.23</c:v>
                </c:pt>
                <c:pt idx="4">
                  <c:v>#N/A</c:v>
                </c:pt>
                <c:pt idx="5">
                  <c:v>0.18</c:v>
                </c:pt>
                <c:pt idx="6">
                  <c:v>#N/A</c:v>
                </c:pt>
                <c:pt idx="7">
                  <c:v>1.32</c:v>
                </c:pt>
                <c:pt idx="8">
                  <c:v>#N/A</c:v>
                </c:pt>
                <c:pt idx="9">
                  <c:v>0.45</c:v>
                </c:pt>
              </c:numCache>
            </c:numRef>
          </c:val>
          <c:extLst>
            <c:ext xmlns:c16="http://schemas.microsoft.com/office/drawing/2014/chart" uri="{C3380CC4-5D6E-409C-BE32-E72D297353CC}">
              <c16:uniqueId val="{00000004-B19A-40C6-98ED-41059BD7DD01}"/>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0.37</c:v>
                </c:pt>
                <c:pt idx="2">
                  <c:v>#N/A</c:v>
                </c:pt>
                <c:pt idx="3">
                  <c:v>0.14000000000000001</c:v>
                </c:pt>
                <c:pt idx="4">
                  <c:v>#N/A</c:v>
                </c:pt>
                <c:pt idx="5">
                  <c:v>0.21</c:v>
                </c:pt>
                <c:pt idx="6">
                  <c:v>#N/A</c:v>
                </c:pt>
                <c:pt idx="7">
                  <c:v>0.23</c:v>
                </c:pt>
                <c:pt idx="8">
                  <c:v>#N/A</c:v>
                </c:pt>
                <c:pt idx="9">
                  <c:v>0.67</c:v>
                </c:pt>
              </c:numCache>
            </c:numRef>
          </c:val>
          <c:extLst>
            <c:ext xmlns:c16="http://schemas.microsoft.com/office/drawing/2014/chart" uri="{C3380CC4-5D6E-409C-BE32-E72D297353CC}">
              <c16:uniqueId val="{00000005-B19A-40C6-98ED-41059BD7DD01}"/>
            </c:ext>
          </c:extLst>
        </c:ser>
        <c:ser>
          <c:idx val="6"/>
          <c:order val="6"/>
          <c:tx>
            <c:strRef>
              <c:f>データシート!$A$33</c:f>
              <c:strCache>
                <c:ptCount val="1"/>
                <c:pt idx="0">
                  <c:v>国民健康保険病院事業会計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2.33</c:v>
                </c:pt>
                <c:pt idx="2">
                  <c:v>#N/A</c:v>
                </c:pt>
                <c:pt idx="3">
                  <c:v>2.96</c:v>
                </c:pt>
                <c:pt idx="4">
                  <c:v>#N/A</c:v>
                </c:pt>
                <c:pt idx="5">
                  <c:v>2.78</c:v>
                </c:pt>
                <c:pt idx="6">
                  <c:v>#N/A</c:v>
                </c:pt>
                <c:pt idx="7">
                  <c:v>2.21</c:v>
                </c:pt>
                <c:pt idx="8">
                  <c:v>#N/A</c:v>
                </c:pt>
                <c:pt idx="9">
                  <c:v>1.05</c:v>
                </c:pt>
              </c:numCache>
            </c:numRef>
          </c:val>
          <c:extLst>
            <c:ext xmlns:c16="http://schemas.microsoft.com/office/drawing/2014/chart" uri="{C3380CC4-5D6E-409C-BE32-E72D297353CC}">
              <c16:uniqueId val="{00000006-B19A-40C6-98ED-41059BD7DD01}"/>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0.76</c:v>
                </c:pt>
                <c:pt idx="2">
                  <c:v>#N/A</c:v>
                </c:pt>
                <c:pt idx="3">
                  <c:v>0.6</c:v>
                </c:pt>
                <c:pt idx="4">
                  <c:v>#N/A</c:v>
                </c:pt>
                <c:pt idx="5">
                  <c:v>0.72</c:v>
                </c:pt>
                <c:pt idx="6">
                  <c:v>#N/A</c:v>
                </c:pt>
                <c:pt idx="7">
                  <c:v>0.74</c:v>
                </c:pt>
                <c:pt idx="8">
                  <c:v>#N/A</c:v>
                </c:pt>
                <c:pt idx="9">
                  <c:v>1.32</c:v>
                </c:pt>
              </c:numCache>
            </c:numRef>
          </c:val>
          <c:extLst>
            <c:ext xmlns:c16="http://schemas.microsoft.com/office/drawing/2014/chart" uri="{C3380CC4-5D6E-409C-BE32-E72D297353CC}">
              <c16:uniqueId val="{00000007-B19A-40C6-98ED-41059BD7DD01}"/>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0.24</c:v>
                </c:pt>
                <c:pt idx="2">
                  <c:v>#N/A</c:v>
                </c:pt>
                <c:pt idx="3">
                  <c:v>0.52</c:v>
                </c:pt>
                <c:pt idx="4">
                  <c:v>#N/A</c:v>
                </c:pt>
                <c:pt idx="5">
                  <c:v>1.42</c:v>
                </c:pt>
                <c:pt idx="6">
                  <c:v>#N/A</c:v>
                </c:pt>
                <c:pt idx="7">
                  <c:v>1.88</c:v>
                </c:pt>
                <c:pt idx="8">
                  <c:v>#N/A</c:v>
                </c:pt>
                <c:pt idx="9">
                  <c:v>1.79</c:v>
                </c:pt>
              </c:numCache>
            </c:numRef>
          </c:val>
          <c:extLst>
            <c:ext xmlns:c16="http://schemas.microsoft.com/office/drawing/2014/chart" uri="{C3380CC4-5D6E-409C-BE32-E72D297353CC}">
              <c16:uniqueId val="{00000008-B19A-40C6-98ED-41059BD7DD0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3.56</c:v>
                </c:pt>
                <c:pt idx="2">
                  <c:v>#N/A</c:v>
                </c:pt>
                <c:pt idx="3">
                  <c:v>5.31</c:v>
                </c:pt>
                <c:pt idx="4">
                  <c:v>#N/A</c:v>
                </c:pt>
                <c:pt idx="5">
                  <c:v>5.89</c:v>
                </c:pt>
                <c:pt idx="6">
                  <c:v>#N/A</c:v>
                </c:pt>
                <c:pt idx="7">
                  <c:v>6.24</c:v>
                </c:pt>
                <c:pt idx="8">
                  <c:v>#N/A</c:v>
                </c:pt>
                <c:pt idx="9">
                  <c:v>8.61</c:v>
                </c:pt>
              </c:numCache>
            </c:numRef>
          </c:val>
          <c:extLst>
            <c:ext xmlns:c16="http://schemas.microsoft.com/office/drawing/2014/chart" uri="{C3380CC4-5D6E-409C-BE32-E72D297353CC}">
              <c16:uniqueId val="{00000009-B19A-40C6-98ED-41059BD7DD0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604</c:v>
                </c:pt>
                <c:pt idx="5">
                  <c:v>551</c:v>
                </c:pt>
                <c:pt idx="8">
                  <c:v>539</c:v>
                </c:pt>
                <c:pt idx="11">
                  <c:v>531</c:v>
                </c:pt>
                <c:pt idx="14">
                  <c:v>505</c:v>
                </c:pt>
              </c:numCache>
            </c:numRef>
          </c:val>
          <c:extLst>
            <c:ext xmlns:c16="http://schemas.microsoft.com/office/drawing/2014/chart" uri="{C3380CC4-5D6E-409C-BE32-E72D297353CC}">
              <c16:uniqueId val="{00000000-D0DB-411F-BEEA-0B0B0378155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DB-411F-BEEA-0B0B0378155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2</c:v>
                </c:pt>
                <c:pt idx="6">
                  <c:v>1</c:v>
                </c:pt>
                <c:pt idx="9">
                  <c:v>1</c:v>
                </c:pt>
                <c:pt idx="12">
                  <c:v>1</c:v>
                </c:pt>
              </c:numCache>
            </c:numRef>
          </c:val>
          <c:extLst>
            <c:ext xmlns:c16="http://schemas.microsoft.com/office/drawing/2014/chart" uri="{C3380CC4-5D6E-409C-BE32-E72D297353CC}">
              <c16:uniqueId val="{00000002-D0DB-411F-BEEA-0B0B0378155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2</c:v>
                </c:pt>
                <c:pt idx="6">
                  <c:v>2</c:v>
                </c:pt>
                <c:pt idx="9">
                  <c:v>2</c:v>
                </c:pt>
                <c:pt idx="12">
                  <c:v>2</c:v>
                </c:pt>
              </c:numCache>
            </c:numRef>
          </c:val>
          <c:extLst>
            <c:ext xmlns:c16="http://schemas.microsoft.com/office/drawing/2014/chart" uri="{C3380CC4-5D6E-409C-BE32-E72D297353CC}">
              <c16:uniqueId val="{00000003-D0DB-411F-BEEA-0B0B0378155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78</c:v>
                </c:pt>
                <c:pt idx="3">
                  <c:v>78</c:v>
                </c:pt>
                <c:pt idx="6">
                  <c:v>86</c:v>
                </c:pt>
                <c:pt idx="9">
                  <c:v>109</c:v>
                </c:pt>
                <c:pt idx="12">
                  <c:v>146</c:v>
                </c:pt>
              </c:numCache>
            </c:numRef>
          </c:val>
          <c:extLst>
            <c:ext xmlns:c16="http://schemas.microsoft.com/office/drawing/2014/chart" uri="{C3380CC4-5D6E-409C-BE32-E72D297353CC}">
              <c16:uniqueId val="{00000004-D0DB-411F-BEEA-0B0B0378155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DB-411F-BEEA-0B0B0378155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DB-411F-BEEA-0B0B0378155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780</c:v>
                </c:pt>
                <c:pt idx="3">
                  <c:v>721</c:v>
                </c:pt>
                <c:pt idx="6">
                  <c:v>740</c:v>
                </c:pt>
                <c:pt idx="9">
                  <c:v>733</c:v>
                </c:pt>
                <c:pt idx="12">
                  <c:v>722</c:v>
                </c:pt>
              </c:numCache>
            </c:numRef>
          </c:val>
          <c:extLst>
            <c:ext xmlns:c16="http://schemas.microsoft.com/office/drawing/2014/chart" uri="{C3380CC4-5D6E-409C-BE32-E72D297353CC}">
              <c16:uniqueId val="{00000007-D0DB-411F-BEEA-0B0B0378155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256</c:v>
                </c:pt>
                <c:pt idx="2">
                  <c:v>#N/A</c:v>
                </c:pt>
                <c:pt idx="3">
                  <c:v>#N/A</c:v>
                </c:pt>
                <c:pt idx="4">
                  <c:v>252</c:v>
                </c:pt>
                <c:pt idx="5">
                  <c:v>#N/A</c:v>
                </c:pt>
                <c:pt idx="6">
                  <c:v>#N/A</c:v>
                </c:pt>
                <c:pt idx="7">
                  <c:v>290</c:v>
                </c:pt>
                <c:pt idx="8">
                  <c:v>#N/A</c:v>
                </c:pt>
                <c:pt idx="9">
                  <c:v>#N/A</c:v>
                </c:pt>
                <c:pt idx="10">
                  <c:v>314</c:v>
                </c:pt>
                <c:pt idx="11">
                  <c:v>#N/A</c:v>
                </c:pt>
                <c:pt idx="12">
                  <c:v>#N/A</c:v>
                </c:pt>
                <c:pt idx="13">
                  <c:v>366</c:v>
                </c:pt>
                <c:pt idx="14">
                  <c:v>#N/A</c:v>
                </c:pt>
              </c:numCache>
            </c:numRef>
          </c:val>
          <c:smooth val="0"/>
          <c:extLst>
            <c:ext xmlns:c16="http://schemas.microsoft.com/office/drawing/2014/chart" uri="{C3380CC4-5D6E-409C-BE32-E72D297353CC}">
              <c16:uniqueId val="{00000008-D0DB-411F-BEEA-0B0B0378155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5284</c:v>
                </c:pt>
                <c:pt idx="5">
                  <c:v>5092</c:v>
                </c:pt>
                <c:pt idx="8">
                  <c:v>5029</c:v>
                </c:pt>
                <c:pt idx="11">
                  <c:v>4918</c:v>
                </c:pt>
                <c:pt idx="14">
                  <c:v>4887</c:v>
                </c:pt>
              </c:numCache>
            </c:numRef>
          </c:val>
          <c:extLst>
            <c:ext xmlns:c16="http://schemas.microsoft.com/office/drawing/2014/chart" uri="{C3380CC4-5D6E-409C-BE32-E72D297353CC}">
              <c16:uniqueId val="{00000000-5256-44BF-A02E-80DD0BE2D61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102</c:v>
                </c:pt>
                <c:pt idx="5">
                  <c:v>91</c:v>
                </c:pt>
                <c:pt idx="8">
                  <c:v>79</c:v>
                </c:pt>
                <c:pt idx="11">
                  <c:v>67</c:v>
                </c:pt>
                <c:pt idx="14">
                  <c:v>55</c:v>
                </c:pt>
              </c:numCache>
            </c:numRef>
          </c:val>
          <c:extLst>
            <c:ext xmlns:c16="http://schemas.microsoft.com/office/drawing/2014/chart" uri="{C3380CC4-5D6E-409C-BE32-E72D297353CC}">
              <c16:uniqueId val="{00000001-5256-44BF-A02E-80DD0BE2D61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5438</c:v>
                </c:pt>
                <c:pt idx="5">
                  <c:v>5793</c:v>
                </c:pt>
                <c:pt idx="8">
                  <c:v>5972</c:v>
                </c:pt>
                <c:pt idx="11">
                  <c:v>6124</c:v>
                </c:pt>
                <c:pt idx="14">
                  <c:v>5857</c:v>
                </c:pt>
              </c:numCache>
            </c:numRef>
          </c:val>
          <c:extLst>
            <c:ext xmlns:c16="http://schemas.microsoft.com/office/drawing/2014/chart" uri="{C3380CC4-5D6E-409C-BE32-E72D297353CC}">
              <c16:uniqueId val="{00000002-5256-44BF-A02E-80DD0BE2D61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256-44BF-A02E-80DD0BE2D61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256-44BF-A02E-80DD0BE2D61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56-44BF-A02E-80DD0BE2D61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1462</c:v>
                </c:pt>
                <c:pt idx="9">
                  <c:v>0</c:v>
                </c:pt>
                <c:pt idx="12">
                  <c:v>207</c:v>
                </c:pt>
              </c:numCache>
            </c:numRef>
          </c:val>
          <c:extLst>
            <c:ext xmlns:c16="http://schemas.microsoft.com/office/drawing/2014/chart" uri="{C3380CC4-5D6E-409C-BE32-E72D297353CC}">
              <c16:uniqueId val="{00000006-5256-44BF-A02E-80DD0BE2D61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22</c:v>
                </c:pt>
                <c:pt idx="3">
                  <c:v>18</c:v>
                </c:pt>
                <c:pt idx="6">
                  <c:v>16</c:v>
                </c:pt>
                <c:pt idx="9">
                  <c:v>14</c:v>
                </c:pt>
                <c:pt idx="12">
                  <c:v>431</c:v>
                </c:pt>
              </c:numCache>
            </c:numRef>
          </c:val>
          <c:extLst>
            <c:ext xmlns:c16="http://schemas.microsoft.com/office/drawing/2014/chart" uri="{C3380CC4-5D6E-409C-BE32-E72D297353CC}">
              <c16:uniqueId val="{00000007-5256-44BF-A02E-80DD0BE2D61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1660</c:v>
                </c:pt>
                <c:pt idx="3">
                  <c:v>1923</c:v>
                </c:pt>
                <c:pt idx="6">
                  <c:v>1838</c:v>
                </c:pt>
                <c:pt idx="9">
                  <c:v>1924</c:v>
                </c:pt>
                <c:pt idx="12">
                  <c:v>1744</c:v>
                </c:pt>
              </c:numCache>
            </c:numRef>
          </c:val>
          <c:extLst>
            <c:ext xmlns:c16="http://schemas.microsoft.com/office/drawing/2014/chart" uri="{C3380CC4-5D6E-409C-BE32-E72D297353CC}">
              <c16:uniqueId val="{00000008-5256-44BF-A02E-80DD0BE2D61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256-44BF-A02E-80DD0BE2D61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6860</c:v>
                </c:pt>
                <c:pt idx="3">
                  <c:v>6751</c:v>
                </c:pt>
                <c:pt idx="6">
                  <c:v>6465</c:v>
                </c:pt>
                <c:pt idx="9">
                  <c:v>6049</c:v>
                </c:pt>
                <c:pt idx="12">
                  <c:v>5906</c:v>
                </c:pt>
              </c:numCache>
            </c:numRef>
          </c:val>
          <c:extLst>
            <c:ext xmlns:c16="http://schemas.microsoft.com/office/drawing/2014/chart" uri="{C3380CC4-5D6E-409C-BE32-E72D297353CC}">
              <c16:uniqueId val="{0000000A-5256-44BF-A02E-80DD0BE2D61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256-44BF-A02E-80DD0BE2D61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949</c:v>
                </c:pt>
                <c:pt idx="1">
                  <c:v>999</c:v>
                </c:pt>
                <c:pt idx="2">
                  <c:v>699</c:v>
                </c:pt>
              </c:numCache>
            </c:numRef>
          </c:val>
          <c:extLst>
            <c:ext xmlns:c16="http://schemas.microsoft.com/office/drawing/2014/chart" uri="{C3380CC4-5D6E-409C-BE32-E72D297353CC}">
              <c16:uniqueId val="{00000000-23E5-4583-A608-5A88180B337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974</c:v>
                </c:pt>
                <c:pt idx="1">
                  <c:v>929</c:v>
                </c:pt>
                <c:pt idx="2">
                  <c:v>885</c:v>
                </c:pt>
              </c:numCache>
            </c:numRef>
          </c:val>
          <c:extLst>
            <c:ext xmlns:c16="http://schemas.microsoft.com/office/drawing/2014/chart" uri="{C3380CC4-5D6E-409C-BE32-E72D297353CC}">
              <c16:uniqueId val="{00000001-23E5-4583-A608-5A88180B337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3675</c:v>
                </c:pt>
                <c:pt idx="1">
                  <c:v>3796</c:v>
                </c:pt>
                <c:pt idx="2">
                  <c:v>3862</c:v>
                </c:pt>
              </c:numCache>
            </c:numRef>
          </c:val>
          <c:extLst>
            <c:ext xmlns:c16="http://schemas.microsoft.com/office/drawing/2014/chart" uri="{C3380CC4-5D6E-409C-BE32-E72D297353CC}">
              <c16:uniqueId val="{00000002-23E5-4583-A608-5A88180B337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北海道士幌町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元利償還金等については、</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まで過去に実施した大型事業の償還が順次終了していき、着実な低減傾向となっていたが、</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に道路整備等の償還、</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と</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に庁舎耐震改修の償還、</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に道の駅建設の償還、</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には農業関係の辺地対策事業などの償還が開始となり増加傾向となっている。算入公債費等の減少に伴い、公債費比率は増加傾向にある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北海道士幌町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起債事業の減少もあり、将来負担額（Ａ）は着実に低減しているものの、公営企業債は増加傾向にあるほか、充当可能財源等（Ｂ）は基準財政需要算入見込額が減少傾向だが、充当可能基金が一定水準を維持している。</a:t>
          </a:r>
          <a:endParaRPr lang="ja-JP" altLang="ja-JP" sz="1400">
            <a:effectLst/>
          </a:endParaRPr>
        </a:p>
        <a:p>
          <a:r>
            <a:rPr kumimoji="1" lang="ja-JP" altLang="ja-JP" sz="1100">
              <a:solidFill>
                <a:schemeClr val="dk1"/>
              </a:solidFill>
              <a:effectLst/>
              <a:latin typeface="+mn-lt"/>
              <a:ea typeface="+mn-ea"/>
              <a:cs typeface="+mn-cs"/>
            </a:rPr>
            <a:t>　今後も後世への負担を少しでも軽減するよう、行財政改革を着実に進めるとともに、新規事業の実施にあたっては、将来的な負担が少しでも軽減されるような財源の確保を図り、引き続き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北海道士幌町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pPr eaLnBrk="1" fontAlgn="auto" latinLnBrk="0" hangingPunct="1"/>
          <a:r>
            <a:rPr kumimoji="1" lang="ja-JP" altLang="ja-JP" sz="1400">
              <a:solidFill>
                <a:schemeClr val="dk1"/>
              </a:solidFill>
              <a:effectLst/>
              <a:latin typeface="+mn-lt"/>
              <a:ea typeface="+mn-ea"/>
              <a:cs typeface="+mn-cs"/>
            </a:rPr>
            <a:t>　物価高騰による物件費の増などの影響により、実質単年度収支が赤字となったことから、</a:t>
          </a:r>
          <a:r>
            <a:rPr kumimoji="1" lang="en-US" altLang="ja-JP" sz="1400">
              <a:solidFill>
                <a:schemeClr val="dk1"/>
              </a:solidFill>
              <a:effectLst/>
              <a:latin typeface="+mn-lt"/>
              <a:ea typeface="+mn-ea"/>
              <a:cs typeface="+mn-cs"/>
            </a:rPr>
            <a:t>300</a:t>
          </a:r>
          <a:r>
            <a:rPr kumimoji="1" lang="ja-JP" altLang="ja-JP" sz="1400">
              <a:solidFill>
                <a:schemeClr val="dk1"/>
              </a:solidFill>
              <a:effectLst/>
              <a:latin typeface="+mn-lt"/>
              <a:ea typeface="+mn-ea"/>
              <a:cs typeface="+mn-cs"/>
            </a:rPr>
            <a:t>百万円の基金の取崩しを行った。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ja-JP" altLang="ja-JP" sz="1400">
              <a:solidFill>
                <a:schemeClr val="dk1"/>
              </a:solidFill>
              <a:effectLst/>
              <a:latin typeface="+mn-lt"/>
              <a:ea typeface="+mn-ea"/>
              <a:cs typeface="+mn-cs"/>
            </a:rPr>
            <a:t>　・行財政改革により歳出を見直しつつ、財調基金の適正水準額の確保に努める。</a:t>
          </a:r>
          <a:endParaRPr lang="ja-JP" altLang="ja-JP" sz="1800">
            <a:effectLst/>
          </a:endParaRPr>
        </a:p>
        <a:p>
          <a:r>
            <a:rPr kumimoji="1" lang="ja-JP" altLang="ja-JP" sz="1400">
              <a:solidFill>
                <a:schemeClr val="dk1"/>
              </a:solidFill>
              <a:effectLst/>
              <a:latin typeface="+mn-lt"/>
              <a:ea typeface="+mn-ea"/>
              <a:cs typeface="+mn-cs"/>
            </a:rPr>
            <a:t>　・ふるさと納税寄附を積立てた「愛のまち建設基金」は、寄附目的に沿った事業のため取り崩す予定である。Ｒ</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からはふるさと納税寄附の経費分見直しを行い、一般財源の負担を一定程度軽減することができている。基金も増加傾向にあり、事業実施についての検討を要する。</a:t>
          </a:r>
          <a:endParaRPr lang="ja-JP" altLang="ja-JP" sz="18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（基金の使途）</a:t>
          </a:r>
          <a:endParaRPr lang="ja-JP" altLang="ja-JP" sz="1800">
            <a:effectLst/>
          </a:endParaRPr>
        </a:p>
        <a:p>
          <a:r>
            <a:rPr kumimoji="1" lang="ja-JP" altLang="ja-JP" sz="1400">
              <a:solidFill>
                <a:schemeClr val="dk1"/>
              </a:solidFill>
              <a:effectLst/>
              <a:latin typeface="+mn-lt"/>
              <a:ea typeface="+mn-ea"/>
              <a:cs typeface="+mn-cs"/>
            </a:rPr>
            <a:t>　愛のまち建設基金：公共施設及び設備の充実など９つの指定事業に活用</a:t>
          </a:r>
          <a:endParaRPr lang="ja-JP" altLang="ja-JP" sz="1800">
            <a:effectLst/>
          </a:endParaRPr>
        </a:p>
        <a:p>
          <a:r>
            <a:rPr kumimoji="1" lang="ja-JP" altLang="ja-JP" sz="1400">
              <a:solidFill>
                <a:schemeClr val="dk1"/>
              </a:solidFill>
              <a:effectLst/>
              <a:latin typeface="+mn-lt"/>
              <a:ea typeface="+mn-ea"/>
              <a:cs typeface="+mn-cs"/>
            </a:rPr>
            <a:t>　地域福祉基金：健康及び生きがいづくりの推進その他の地域福祉施策の推進に活用</a:t>
          </a:r>
          <a:endParaRPr lang="ja-JP" altLang="ja-JP" sz="1800">
            <a:effectLst/>
          </a:endParaRPr>
        </a:p>
        <a:p>
          <a:r>
            <a:rPr kumimoji="1" lang="ja-JP" altLang="ja-JP" sz="1400">
              <a:solidFill>
                <a:schemeClr val="dk1"/>
              </a:solidFill>
              <a:effectLst/>
              <a:latin typeface="+mn-lt"/>
              <a:ea typeface="+mn-ea"/>
              <a:cs typeface="+mn-cs"/>
            </a:rPr>
            <a:t>　農業災害対策基金：農業災害の防止や発生した際の支援に活用</a:t>
          </a:r>
          <a:endParaRPr lang="ja-JP" altLang="ja-JP" sz="1800">
            <a:effectLst/>
          </a:endParaRPr>
        </a:p>
        <a:p>
          <a:r>
            <a:rPr kumimoji="1" lang="ja-JP" altLang="ja-JP" sz="1400">
              <a:solidFill>
                <a:schemeClr val="dk1"/>
              </a:solidFill>
              <a:effectLst/>
              <a:latin typeface="+mn-lt"/>
              <a:ea typeface="+mn-ea"/>
              <a:cs typeface="+mn-cs"/>
            </a:rPr>
            <a:t>　国鉄士幌線代替輸送確保基金：国鉄士幌線廃止に伴う代替輸送事業に要する財源として活用</a:t>
          </a:r>
          <a:endParaRPr lang="ja-JP" altLang="ja-JP" sz="1800">
            <a:effectLst/>
          </a:endParaRPr>
        </a:p>
        <a:p>
          <a:r>
            <a:rPr kumimoji="1" lang="ja-JP" altLang="ja-JP" sz="1400">
              <a:solidFill>
                <a:schemeClr val="dk1"/>
              </a:solidFill>
              <a:effectLst/>
              <a:latin typeface="+mn-lt"/>
              <a:ea typeface="+mn-ea"/>
              <a:cs typeface="+mn-cs"/>
            </a:rPr>
            <a:t>　肉牛生産安定事業基金：町内肉用牛の生産拡大とその飼養者の経営安定上必要な事業に活用</a:t>
          </a:r>
          <a:endParaRPr lang="ja-JP" altLang="ja-JP" sz="1800">
            <a:effectLst/>
          </a:endParaRPr>
        </a:p>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　愛のまち建設基金：ふるさと納税寄附を積み立てたことによる増加</a:t>
          </a:r>
          <a:endParaRPr lang="ja-JP" altLang="ja-JP" sz="1800">
            <a:effectLst/>
          </a:endParaRPr>
        </a:p>
        <a:p>
          <a:r>
            <a:rPr kumimoji="1" lang="ja-JP" altLang="ja-JP" sz="1400">
              <a:solidFill>
                <a:schemeClr val="dk1"/>
              </a:solidFill>
              <a:effectLst/>
              <a:latin typeface="+mn-lt"/>
              <a:ea typeface="+mn-ea"/>
              <a:cs typeface="+mn-cs"/>
            </a:rPr>
            <a:t>　国鉄士幌線代替輸送確保基金：代替輸送事業に充てたことよる減少</a:t>
          </a:r>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ja-JP" altLang="ja-JP" sz="1400">
              <a:solidFill>
                <a:schemeClr val="dk1"/>
              </a:solidFill>
              <a:effectLst/>
              <a:latin typeface="+mn-lt"/>
              <a:ea typeface="+mn-ea"/>
              <a:cs typeface="+mn-cs"/>
            </a:rPr>
            <a:t>　愛のまち建設基金：ふるさと納税寄附の目的（９つの指定事業）に沿った事業に繰入予定。</a:t>
          </a:r>
          <a:endParaRPr lang="ja-JP" altLang="ja-JP" sz="18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物価高騰による物件費の増などの影響により、実質単年度収支が赤字となったことから、</a:t>
          </a:r>
          <a:r>
            <a:rPr kumimoji="1" lang="en-US" altLang="ja-JP" sz="1400">
              <a:solidFill>
                <a:schemeClr val="dk1"/>
              </a:solidFill>
              <a:effectLst/>
              <a:latin typeface="+mn-lt"/>
              <a:ea typeface="+mn-ea"/>
              <a:cs typeface="+mn-cs"/>
            </a:rPr>
            <a:t>300</a:t>
          </a:r>
          <a:r>
            <a:rPr kumimoji="1" lang="ja-JP" altLang="en-US" sz="1400">
              <a:solidFill>
                <a:schemeClr val="dk1"/>
              </a:solidFill>
              <a:effectLst/>
              <a:latin typeface="+mn-lt"/>
              <a:ea typeface="+mn-ea"/>
              <a:cs typeface="+mn-cs"/>
            </a:rPr>
            <a:t>百万円の</a:t>
          </a:r>
          <a:r>
            <a:rPr kumimoji="1" lang="ja-JP" altLang="ja-JP" sz="1400">
              <a:solidFill>
                <a:schemeClr val="dk1"/>
              </a:solidFill>
              <a:effectLst/>
              <a:latin typeface="+mn-lt"/>
              <a:ea typeface="+mn-ea"/>
              <a:cs typeface="+mn-cs"/>
            </a:rPr>
            <a:t>基金の取崩しを行った。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ja-JP" altLang="ja-JP" sz="1400">
              <a:solidFill>
                <a:schemeClr val="dk1"/>
              </a:solidFill>
              <a:effectLst/>
              <a:latin typeface="+mn-lt"/>
              <a:ea typeface="+mn-ea"/>
              <a:cs typeface="+mn-cs"/>
            </a:rPr>
            <a:t>　行財政改革により歳出を見直しつつ、財調基金の適正水準額の確保に努める。</a:t>
          </a:r>
          <a:endParaRPr lang="ja-JP" altLang="ja-JP" sz="14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　国保病院事業会計の病院債償還に対し、毎年度</a:t>
          </a:r>
          <a:r>
            <a:rPr kumimoji="1" lang="en-US" altLang="ja-JP" sz="1400">
              <a:solidFill>
                <a:schemeClr val="dk1"/>
              </a:solidFill>
              <a:effectLst/>
              <a:latin typeface="+mn-lt"/>
              <a:ea typeface="+mn-ea"/>
              <a:cs typeface="+mn-cs"/>
            </a:rPr>
            <a:t>45</a:t>
          </a:r>
          <a:r>
            <a:rPr kumimoji="1" lang="ja-JP" altLang="ja-JP" sz="1400">
              <a:solidFill>
                <a:schemeClr val="dk1"/>
              </a:solidFill>
              <a:effectLst/>
              <a:latin typeface="+mn-lt"/>
              <a:ea typeface="+mn-ea"/>
              <a:cs typeface="+mn-cs"/>
            </a:rPr>
            <a:t>百万円を取崩している。</a:t>
          </a:r>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ja-JP" altLang="ja-JP" sz="1400">
              <a:solidFill>
                <a:schemeClr val="dk1"/>
              </a:solidFill>
              <a:effectLst/>
              <a:latin typeface="+mn-lt"/>
              <a:ea typeface="+mn-ea"/>
              <a:cs typeface="+mn-cs"/>
            </a:rPr>
            <a:t>　国保病院事業会計の病院債償還に対し、令和</a:t>
          </a:r>
          <a:r>
            <a:rPr kumimoji="1" lang="en-US" altLang="ja-JP" sz="1400">
              <a:solidFill>
                <a:schemeClr val="dk1"/>
              </a:solidFill>
              <a:effectLst/>
              <a:latin typeface="+mn-lt"/>
              <a:ea typeface="+mn-ea"/>
              <a:cs typeface="+mn-cs"/>
            </a:rPr>
            <a:t>12</a:t>
          </a:r>
          <a:r>
            <a:rPr kumimoji="1" lang="ja-JP" altLang="ja-JP" sz="1400">
              <a:solidFill>
                <a:schemeClr val="dk1"/>
              </a:solidFill>
              <a:effectLst/>
              <a:latin typeface="+mn-lt"/>
              <a:ea typeface="+mn-ea"/>
              <a:cs typeface="+mn-cs"/>
            </a:rPr>
            <a:t>年まで取崩しを継続する見込み。</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北海道士幌町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5,829
5,681
259.19
8,887,019
8,435,391
383,284
4,451,449
5,906,421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生産資材の高騰で基幹産業の農業がこれまでにない厳しい状況下においても、農業基盤の強さから町税を前年度と同水準に維持したことで、財政力指数は横ばいに推移し、類似団体内平均値とほぼ同水準となったところだが、農業所得の影響を受けやすいことから、引き続き行財政改革の実施により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151994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物件費等の増加により</a:t>
          </a:r>
          <a:r>
            <a:rPr kumimoji="1" lang="en-US" altLang="ja-JP" sz="1100">
              <a:solidFill>
                <a:schemeClr val="dk1"/>
              </a:solidFill>
              <a:effectLst/>
              <a:latin typeface="+mn-lt"/>
              <a:ea typeface="+mn-ea"/>
              <a:cs typeface="+mn-cs"/>
            </a:rPr>
            <a:t>87.8%</a:t>
          </a:r>
          <a:r>
            <a:rPr kumimoji="1" lang="ja-JP" altLang="ja-JP" sz="1100">
              <a:solidFill>
                <a:schemeClr val="dk1"/>
              </a:solidFill>
              <a:effectLst/>
              <a:latin typeface="+mn-lt"/>
              <a:ea typeface="+mn-ea"/>
              <a:cs typeface="+mn-cs"/>
            </a:rPr>
            <a:t>と類似団体内平均値を上回っている。人件費については、</a:t>
          </a:r>
          <a:r>
            <a:rPr lang="ja-JP" altLang="ja-JP" sz="1100" b="0" i="0" baseline="0">
              <a:solidFill>
                <a:schemeClr val="dk1"/>
              </a:solidFill>
              <a:effectLst/>
              <a:latin typeface="+mn-lt"/>
              <a:ea typeface="+mn-ea"/>
              <a:cs typeface="+mn-cs"/>
            </a:rPr>
            <a:t>時間外の縮減を図るとともに、事務事業の見直しを更に進めることで、物件費の抑制に努める</a:t>
          </a:r>
          <a:r>
            <a:rPr kumimoji="1" lang="ja-JP" altLang="ja-JP" sz="1100" b="0" i="0" baseline="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行財政改革の継続的な取り組みを通じて、直営施設の維持管理経費や扶助費等の福祉関係経費の増加をできる限り抑制するなど、経常的経費の削減を進め、比率の低減に努める。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128778</xdr:rowOff>
    </xdr:from>
    <xdr:to>
      <xdr:col>23</xdr:col>
      <xdr:colOff>133350</xdr:colOff>
      <xdr:row>63</xdr:row>
      <xdr:rowOff>162560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930128"/>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22606</xdr:rowOff>
    </xdr:from>
    <xdr:to>
      <xdr:col>19</xdr:col>
      <xdr:colOff>133350</xdr:colOff>
      <xdr:row>63</xdr:row>
      <xdr:rowOff>162560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23956"/>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22606</xdr:rowOff>
    </xdr:from>
    <xdr:to>
      <xdr:col>15</xdr:col>
      <xdr:colOff>82550</xdr:colOff>
      <xdr:row>63</xdr:row>
      <xdr:rowOff>61214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82395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61214</xdr:rowOff>
    </xdr:from>
    <xdr:to>
      <xdr:col>11</xdr:col>
      <xdr:colOff>31750</xdr:colOff>
      <xdr:row>63</xdr:row>
      <xdr:rowOff>143256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6256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135399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77978</xdr:rowOff>
    </xdr:from>
    <xdr:to>
      <xdr:col>23</xdr:col>
      <xdr:colOff>184150</xdr:colOff>
      <xdr:row>64</xdr:row>
      <xdr:rowOff>8128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50055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5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143256</xdr:rowOff>
    </xdr:from>
    <xdr:to>
      <xdr:col>15</xdr:col>
      <xdr:colOff>133350</xdr:colOff>
      <xdr:row>63</xdr:row>
      <xdr:rowOff>73406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58183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10414</xdr:rowOff>
    </xdr:from>
    <xdr:to>
      <xdr:col>11</xdr:col>
      <xdr:colOff>82550</xdr:colOff>
      <xdr:row>63</xdr:row>
      <xdr:rowOff>112014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122191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58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7383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[485,458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道内でも数少ない町立高等学校を有していることに加えて、町立病院などの施設運営を直営で行っているため</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458,458</a:t>
          </a:r>
          <a:r>
            <a:rPr kumimoji="1" lang="ja-JP" altLang="ja-JP" sz="1100">
              <a:solidFill>
                <a:schemeClr val="dk1"/>
              </a:solidFill>
              <a:effectLst/>
              <a:latin typeface="+mn-lt"/>
              <a:ea typeface="+mn-ea"/>
              <a:cs typeface="+mn-cs"/>
            </a:rPr>
            <a:t>円と類似団体内平均値を大幅に上回っている。</a:t>
          </a:r>
          <a:endParaRPr lang="ja-JP" altLang="ja-JP" sz="1400">
            <a:effectLst/>
          </a:endParaRPr>
        </a:p>
        <a:p>
          <a:r>
            <a:rPr kumimoji="1" lang="ja-JP" altLang="ja-JP" sz="1100">
              <a:solidFill>
                <a:schemeClr val="dk1"/>
              </a:solidFill>
              <a:effectLst/>
              <a:latin typeface="+mn-lt"/>
              <a:ea typeface="+mn-ea"/>
              <a:cs typeface="+mn-cs"/>
            </a:rPr>
            <a:t>　昨今の物価高騰の影響により、今後も委託料・燃料費の増加が見込まれることから、</a:t>
          </a:r>
          <a:r>
            <a:rPr lang="ja-JP" altLang="ja-JP" sz="1100" b="0" i="0" baseline="0">
              <a:solidFill>
                <a:schemeClr val="dk1"/>
              </a:solidFill>
              <a:effectLst/>
              <a:latin typeface="+mn-lt"/>
              <a:ea typeface="+mn-ea"/>
              <a:cs typeface="+mn-cs"/>
            </a:rPr>
            <a:t>事務事業の見直しを更に進め、</a:t>
          </a:r>
          <a:r>
            <a:rPr kumimoji="1" lang="ja-JP" altLang="ja-JP" sz="1100">
              <a:solidFill>
                <a:schemeClr val="dk1"/>
              </a:solidFill>
              <a:effectLst/>
              <a:latin typeface="+mn-lt"/>
              <a:ea typeface="+mn-ea"/>
              <a:cs typeface="+mn-cs"/>
            </a:rPr>
            <a:t>コストの低減を図っていく。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59527</xdr:rowOff>
    </xdr:from>
    <xdr:to>
      <xdr:col>23</xdr:col>
      <xdr:colOff>133350</xdr:colOff>
      <xdr:row>85</xdr:row>
      <xdr:rowOff>153978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632777"/>
          <a:ext cx="838200" cy="9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42403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01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150544</xdr:rowOff>
    </xdr:from>
    <xdr:to>
      <xdr:col>19</xdr:col>
      <xdr:colOff>133350</xdr:colOff>
      <xdr:row>85</xdr:row>
      <xdr:rowOff>59527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55234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96717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8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113940</xdr:rowOff>
    </xdr:from>
    <xdr:to>
      <xdr:col>15</xdr:col>
      <xdr:colOff>82550</xdr:colOff>
      <xdr:row>84</xdr:row>
      <xdr:rowOff>150544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515740"/>
          <a:ext cx="889000" cy="3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58872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4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84018</xdr:rowOff>
    </xdr:from>
    <xdr:to>
      <xdr:col>11</xdr:col>
      <xdr:colOff>31750</xdr:colOff>
      <xdr:row>84</xdr:row>
      <xdr:rowOff>113940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485818"/>
          <a:ext cx="889000" cy="2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163588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87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76427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7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103178</xdr:rowOff>
    </xdr:from>
    <xdr:to>
      <xdr:col>23</xdr:col>
      <xdr:colOff>184150</xdr:colOff>
      <xdr:row>86</xdr:row>
      <xdr:rowOff>33328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67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75255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648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8727</xdr:rowOff>
    </xdr:from>
    <xdr:to>
      <xdr:col>19</xdr:col>
      <xdr:colOff>184150</xdr:colOff>
      <xdr:row>85</xdr:row>
      <xdr:rowOff>110327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58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95104</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668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99744</xdr:rowOff>
    </xdr:from>
    <xdr:to>
      <xdr:col>15</xdr:col>
      <xdr:colOff>133350</xdr:colOff>
      <xdr:row>85</xdr:row>
      <xdr:rowOff>29894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50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14671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587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63140</xdr:rowOff>
    </xdr:from>
    <xdr:to>
      <xdr:col>11</xdr:col>
      <xdr:colOff>82550</xdr:colOff>
      <xdr:row>84</xdr:row>
      <xdr:rowOff>164740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46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149517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55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33218</xdr:rowOff>
    </xdr:from>
    <xdr:to>
      <xdr:col>7</xdr:col>
      <xdr:colOff>31750</xdr:colOff>
      <xdr:row>84</xdr:row>
      <xdr:rowOff>134818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43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119595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52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退職者数の増加により若干の改善が図られたが、</a:t>
          </a:r>
          <a:r>
            <a:rPr kumimoji="1" lang="en-US" altLang="ja-JP" sz="1100">
              <a:solidFill>
                <a:schemeClr val="dk1"/>
              </a:solidFill>
              <a:effectLst/>
              <a:latin typeface="+mn-lt"/>
              <a:ea typeface="+mn-ea"/>
              <a:cs typeface="+mn-cs"/>
            </a:rPr>
            <a:t>97.7%</a:t>
          </a:r>
          <a:r>
            <a:rPr kumimoji="1" lang="ja-JP" altLang="ja-JP" sz="1100">
              <a:solidFill>
                <a:schemeClr val="dk1"/>
              </a:solidFill>
              <a:effectLst/>
              <a:latin typeface="+mn-lt"/>
              <a:ea typeface="+mn-ea"/>
              <a:cs typeface="+mn-cs"/>
            </a:rPr>
            <a:t>と類似団体平均を上回っている。過去には基本給の独自削減（平成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年度以降に緩和）を実施したこともあるが、今後においても、給与体系の検討・見直し等を通じ、引き続きラスパイレス指数の縮減に努める。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88195</xdr:rowOff>
    </xdr:from>
    <xdr:to>
      <xdr:col>81</xdr:col>
      <xdr:colOff>44450</xdr:colOff>
      <xdr:row>86</xdr:row>
      <xdr:rowOff>155222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832895"/>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115305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4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155222</xdr:rowOff>
    </xdr:from>
    <xdr:to>
      <xdr:col>77</xdr:col>
      <xdr:colOff>44450</xdr:colOff>
      <xdr:row>87</xdr:row>
      <xdr:rowOff>131234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899922"/>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131234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9669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88195</xdr:rowOff>
    </xdr:from>
    <xdr:to>
      <xdr:col>68</xdr:col>
      <xdr:colOff>152400</xdr:colOff>
      <xdr:row>87</xdr:row>
      <xdr:rowOff>50800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832895"/>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9472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75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104422</xdr:rowOff>
    </xdr:from>
    <xdr:to>
      <xdr:col>77</xdr:col>
      <xdr:colOff>95250</xdr:colOff>
      <xdr:row>87</xdr:row>
      <xdr:rowOff>34572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19349</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93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退職者数に対して、計画的に新規採用を行っているところだが、町立高等学校を有していることに加えて、保育所などの施設運営を直営で行っているため、類似団体内平均値を大幅に上回っている。</a:t>
          </a:r>
          <a:endParaRPr lang="ja-JP" altLang="ja-JP" sz="1400">
            <a:effectLst/>
          </a:endParaRPr>
        </a:p>
        <a:p>
          <a:r>
            <a:rPr kumimoji="1" lang="ja-JP" altLang="ja-JP" sz="1100">
              <a:solidFill>
                <a:schemeClr val="dk1"/>
              </a:solidFill>
              <a:effectLst/>
              <a:latin typeface="+mn-lt"/>
              <a:ea typeface="+mn-ea"/>
              <a:cs typeface="+mn-cs"/>
            </a:rPr>
            <a:t>　民間でも実施可能な部分については、指定管理者制度の導入などにより委託化を進めるなど、より適切な定員管理に努めていく。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115392</xdr:rowOff>
    </xdr:from>
    <xdr:to>
      <xdr:col>81</xdr:col>
      <xdr:colOff>44450</xdr:colOff>
      <xdr:row>62</xdr:row>
      <xdr:rowOff>159309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745292"/>
          <a:ext cx="838200" cy="4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91026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06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111049</xdr:rowOff>
    </xdr:from>
    <xdr:to>
      <xdr:col>77</xdr:col>
      <xdr:colOff>44450</xdr:colOff>
      <xdr:row>62</xdr:row>
      <xdr:rowOff>115392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740949"/>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163593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0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95606</xdr:rowOff>
    </xdr:from>
    <xdr:to>
      <xdr:col>72</xdr:col>
      <xdr:colOff>203200</xdr:colOff>
      <xdr:row>62</xdr:row>
      <xdr:rowOff>111049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725506"/>
          <a:ext cx="8890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153458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95606</xdr:rowOff>
    </xdr:from>
    <xdr:to>
      <xdr:col>68</xdr:col>
      <xdr:colOff>152400</xdr:colOff>
      <xdr:row>62</xdr:row>
      <xdr:rowOff>132283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725506"/>
          <a:ext cx="889000" cy="3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138498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08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108509</xdr:rowOff>
    </xdr:from>
    <xdr:to>
      <xdr:col>81</xdr:col>
      <xdr:colOff>95250</xdr:colOff>
      <xdr:row>63</xdr:row>
      <xdr:rowOff>38659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73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80586</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710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64592</xdr:rowOff>
    </xdr:from>
    <xdr:to>
      <xdr:col>77</xdr:col>
      <xdr:colOff>95250</xdr:colOff>
      <xdr:row>62</xdr:row>
      <xdr:rowOff>166192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69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150969</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780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60249</xdr:rowOff>
    </xdr:from>
    <xdr:to>
      <xdr:col>73</xdr:col>
      <xdr:colOff>44450</xdr:colOff>
      <xdr:row>62</xdr:row>
      <xdr:rowOff>161849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69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146626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776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44806</xdr:rowOff>
    </xdr:from>
    <xdr:to>
      <xdr:col>68</xdr:col>
      <xdr:colOff>203200</xdr:colOff>
      <xdr:row>62</xdr:row>
      <xdr:rowOff>146406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67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131183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76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81483</xdr:rowOff>
    </xdr:from>
    <xdr:to>
      <xdr:col>64</xdr:col>
      <xdr:colOff>152400</xdr:colOff>
      <xdr:row>63</xdr:row>
      <xdr:rowOff>11633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71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167860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7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値を下回っているが、近年実施した大型事業の起債償還が始まったことに加えて、公営企業に要する地方債償還の繰入金の増加により比率が上昇していることから、起債依存型の事業実施の見直しを通じて、急激な上昇の防止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65194</xdr:rowOff>
    </xdr:from>
    <xdr:to>
      <xdr:col>81</xdr:col>
      <xdr:colOff>44450</xdr:colOff>
      <xdr:row>39</xdr:row>
      <xdr:rowOff>137583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751744"/>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41063</xdr:rowOff>
    </xdr:from>
    <xdr:to>
      <xdr:col>77</xdr:col>
      <xdr:colOff>44450</xdr:colOff>
      <xdr:row>39</xdr:row>
      <xdr:rowOff>65194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7276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846</xdr:rowOff>
    </xdr:from>
    <xdr:to>
      <xdr:col>72</xdr:col>
      <xdr:colOff>203200</xdr:colOff>
      <xdr:row>39</xdr:row>
      <xdr:rowOff>41063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68739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140123</xdr:rowOff>
    </xdr:from>
    <xdr:to>
      <xdr:col>68</xdr:col>
      <xdr:colOff>152400</xdr:colOff>
      <xdr:row>39</xdr:row>
      <xdr:rowOff>846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6552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74100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103310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14394</xdr:rowOff>
    </xdr:from>
    <xdr:to>
      <xdr:col>77</xdr:col>
      <xdr:colOff>95250</xdr:colOff>
      <xdr:row>39</xdr:row>
      <xdr:rowOff>115994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126171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469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161713</xdr:rowOff>
    </xdr:from>
    <xdr:to>
      <xdr:col>73</xdr:col>
      <xdr:colOff>44450</xdr:colOff>
      <xdr:row>39</xdr:row>
      <xdr:rowOff>91863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102040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121496</xdr:rowOff>
    </xdr:from>
    <xdr:to>
      <xdr:col>68</xdr:col>
      <xdr:colOff>203200</xdr:colOff>
      <xdr:row>39</xdr:row>
      <xdr:rowOff>51646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61824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40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89323</xdr:rowOff>
    </xdr:from>
    <xdr:to>
      <xdr:col>64</xdr:col>
      <xdr:colOff>152400</xdr:colOff>
      <xdr:row>39</xdr:row>
      <xdr:rowOff>19473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29650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3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将来負担額よりも充当可能財源が多い状況となっている。</a:t>
          </a:r>
          <a:endParaRPr lang="ja-JP" altLang="ja-JP" sz="1400">
            <a:effectLst/>
          </a:endParaRPr>
        </a:p>
        <a:p>
          <a:r>
            <a:rPr kumimoji="1" lang="ja-JP" altLang="ja-JP" sz="1100">
              <a:solidFill>
                <a:schemeClr val="dk1"/>
              </a:solidFill>
              <a:effectLst/>
              <a:latin typeface="+mn-lt"/>
              <a:ea typeface="+mn-ea"/>
              <a:cs typeface="+mn-cs"/>
            </a:rPr>
            <a:t>　今後も行財政改革を着実に進めるとともに、将来的負担額を少しでも軽減するよう、新規事業の実施等について総点検を図り、財政の健全化に努める。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北海道士幌町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5,829
5,681
259.19
8,887,019
8,435,391
383,284
4,451,449
5,906,421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　類似団体内平均値と比較すると</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ポイント高いが、これは町立高等学校や保育所などの施設運営を直営で行っていることが一つの要因であり</a:t>
          </a:r>
          <a:r>
            <a:rPr lang="ja-JP"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各種業務の民間委託の推進や給与の適正化など、引き続き行財政改革の取り組みを通じて、人件費の抑制に努める。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38</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049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62230</xdr:rowOff>
    </xdr:from>
    <xdr:to>
      <xdr:col>19</xdr:col>
      <xdr:colOff>187325</xdr:colOff>
      <xdr:row>38</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058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62230</xdr:rowOff>
    </xdr:from>
    <xdr:to>
      <xdr:col>15</xdr:col>
      <xdr:colOff>98425</xdr:colOff>
      <xdr:row>38</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058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27940</xdr:rowOff>
    </xdr:from>
    <xdr:to>
      <xdr:col>11</xdr:col>
      <xdr:colOff>9525</xdr:colOff>
      <xdr:row>38</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430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11430</xdr:rowOff>
    </xdr:from>
    <xdr:to>
      <xdr:col>15</xdr:col>
      <xdr:colOff>149225</xdr:colOff>
      <xdr:row>37</xdr:row>
      <xdr:rowOff>113030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148590</xdr:rowOff>
    </xdr:from>
    <xdr:to>
      <xdr:col>11</xdr:col>
      <xdr:colOff>60325</xdr:colOff>
      <xdr:row>38</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63517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68580</xdr:rowOff>
    </xdr:from>
    <xdr:to>
      <xdr:col>6</xdr:col>
      <xdr:colOff>171450</xdr:colOff>
      <xdr:row>38</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154957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類似団体内平均値と比較すると</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高いが、これは町立高等学校や保育所などの施設運営を直営で行っていることや、物価高騰による委託料・燃料費の増加が要因であるため、指定管理者制度の活用や民間委託の推進、運営体制の見直しを通して、コストの低減に努める。</a:t>
          </a:r>
          <a:endParaRPr lang="ja-JP" altLang="ja-JP" sz="1400">
            <a:effectLst/>
          </a:endParaRPr>
        </a:p>
        <a:p>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69850</xdr:rowOff>
    </xdr:from>
    <xdr:to>
      <xdr:col>82</xdr:col>
      <xdr:colOff>107950</xdr:colOff>
      <xdr:row>18</xdr:row>
      <xdr:rowOff>117475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315595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111777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83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88900</xdr:rowOff>
    </xdr:from>
    <xdr:to>
      <xdr:col>78</xdr:col>
      <xdr:colOff>69850</xdr:colOff>
      <xdr:row>18</xdr:row>
      <xdr:rowOff>117475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00355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168927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569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88900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984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83202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19</xdr:row>
      <xdr:rowOff>155575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984500"/>
          <a:ext cx="889000" cy="4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92727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19050</xdr:rowOff>
    </xdr:from>
    <xdr:to>
      <xdr:col>82</xdr:col>
      <xdr:colOff>158750</xdr:colOff>
      <xdr:row>18</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1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162577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66675</xdr:rowOff>
    </xdr:from>
    <xdr:to>
      <xdr:col>78</xdr:col>
      <xdr:colOff>120650</xdr:colOff>
      <xdr:row>18</xdr:row>
      <xdr:rowOff>168275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15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153052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239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38100</xdr:rowOff>
    </xdr:from>
    <xdr:to>
      <xdr:col>74</xdr:col>
      <xdr:colOff>31750</xdr:colOff>
      <xdr:row>17</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95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124477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03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104775</xdr:rowOff>
    </xdr:from>
    <xdr:to>
      <xdr:col>65</xdr:col>
      <xdr:colOff>53975</xdr:colOff>
      <xdr:row>20</xdr:row>
      <xdr:rowOff>34925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36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19702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44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社会福祉費や児童福祉費に要するコロナ臨時交付金等の特定財源もあり、</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と類似団体内平均値を下回ってはいるが、国の施策にも注視しつつ引き続き適正な扶助に努める。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127000</xdr:rowOff>
    </xdr:from>
    <xdr:to>
      <xdr:col>24</xdr:col>
      <xdr:colOff>25400</xdr:colOff>
      <xdr:row>53</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213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127000</xdr:rowOff>
    </xdr:from>
    <xdr:to>
      <xdr:col>19</xdr:col>
      <xdr:colOff>187325</xdr:colOff>
      <xdr:row>54</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213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31750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88900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290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162577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76200</xdr:rowOff>
    </xdr:from>
    <xdr:to>
      <xdr:col>24</xdr:col>
      <xdr:colOff>76200</xdr:colOff>
      <xdr:row>54</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92727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76200</xdr:rowOff>
    </xdr:from>
    <xdr:to>
      <xdr:col>20</xdr:col>
      <xdr:colOff>38100</xdr:colOff>
      <xdr:row>54</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16527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93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維持補修費、繰出金ともに前年度より増加したが、</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と類似団体内平均値を下回っている。</a:t>
          </a:r>
          <a:endParaRPr lang="ja-JP" altLang="ja-JP" sz="1400">
            <a:effectLst/>
          </a:endParaRPr>
        </a:p>
        <a:p>
          <a:r>
            <a:rPr kumimoji="1" lang="ja-JP" altLang="ja-JP" sz="1100">
              <a:solidFill>
                <a:schemeClr val="dk1"/>
              </a:solidFill>
              <a:effectLst/>
              <a:latin typeface="+mn-lt"/>
              <a:ea typeface="+mn-ea"/>
              <a:cs typeface="+mn-cs"/>
            </a:rPr>
            <a:t>　今後は、各特別会計における自主財源の確保や民間委託等による経費の削減を図りながら、引き続き普通会計の負担額減少に努める。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101854</xdr:rowOff>
    </xdr:from>
    <xdr:to>
      <xdr:col>82</xdr:col>
      <xdr:colOff>107950</xdr:colOff>
      <xdr:row>55</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671800" y="95316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78994</xdr:rowOff>
    </xdr:from>
    <xdr:to>
      <xdr:col>78</xdr:col>
      <xdr:colOff>69850</xdr:colOff>
      <xdr:row>55</xdr:row>
      <xdr:rowOff>101854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5087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126001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727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78994</xdr:rowOff>
    </xdr:from>
    <xdr:to>
      <xdr:col>73</xdr:col>
      <xdr:colOff>180975</xdr:colOff>
      <xdr:row>55</xdr:row>
      <xdr:rowOff>97282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5087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92710</xdr:rowOff>
    </xdr:from>
    <xdr:to>
      <xdr:col>69</xdr:col>
      <xdr:colOff>92075</xdr:colOff>
      <xdr:row>55</xdr:row>
      <xdr:rowOff>97282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004800" y="95224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148861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153433</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104157</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51054</xdr:rowOff>
    </xdr:from>
    <xdr:to>
      <xdr:col>78</xdr:col>
      <xdr:colOff>120650</xdr:colOff>
      <xdr:row>55</xdr:row>
      <xdr:rowOff>152654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162831</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24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28194</xdr:rowOff>
    </xdr:from>
    <xdr:to>
      <xdr:col>74</xdr:col>
      <xdr:colOff>31750</xdr:colOff>
      <xdr:row>55</xdr:row>
      <xdr:rowOff>129794</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45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139971</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22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46482</xdr:rowOff>
    </xdr:from>
    <xdr:to>
      <xdr:col>69</xdr:col>
      <xdr:colOff>142875</xdr:colOff>
      <xdr:row>55</xdr:row>
      <xdr:rowOff>148082</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47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158259</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24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41910</xdr:rowOff>
    </xdr:from>
    <xdr:to>
      <xdr:col>65</xdr:col>
      <xdr:colOff>53975</xdr:colOff>
      <xdr:row>55</xdr:row>
      <xdr:rowOff>143510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153687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行財政改革の取り組みにおいて、前年より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ポイント低下した。</a:t>
          </a:r>
          <a:endParaRPr lang="ja-JP" altLang="ja-JP" sz="1400">
            <a:effectLst/>
          </a:endParaRPr>
        </a:p>
        <a:p>
          <a:r>
            <a:rPr kumimoji="1" lang="ja-JP" altLang="ja-JP" sz="1100">
              <a:solidFill>
                <a:schemeClr val="dk1"/>
              </a:solidFill>
              <a:effectLst/>
              <a:latin typeface="+mn-lt"/>
              <a:ea typeface="+mn-ea"/>
              <a:cs typeface="+mn-cs"/>
            </a:rPr>
            <a:t>　引き続き、行財政改革での補助金・助成金の見直しや廃止を検討しつつ、国保病院事業会計等、公営企業の経営改善に努める。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44704</xdr:rowOff>
    </xdr:from>
    <xdr:to>
      <xdr:col>82</xdr:col>
      <xdr:colOff>107950</xdr:colOff>
      <xdr:row>38</xdr:row>
      <xdr:rowOff>67564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55980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58437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152146</xdr:rowOff>
    </xdr:from>
    <xdr:to>
      <xdr:col>78</xdr:col>
      <xdr:colOff>69850</xdr:colOff>
      <xdr:row>38</xdr:row>
      <xdr:rowOff>67564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49579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117111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152146</xdr:rowOff>
    </xdr:from>
    <xdr:to>
      <xdr:col>73</xdr:col>
      <xdr:colOff>180975</xdr:colOff>
      <xdr:row>38</xdr:row>
      <xdr:rowOff>62992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4957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38</xdr:row>
      <xdr:rowOff>62992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317488"/>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165354</xdr:rowOff>
    </xdr:from>
    <xdr:to>
      <xdr:col>82</xdr:col>
      <xdr:colOff>158750</xdr:colOff>
      <xdr:row>38</xdr:row>
      <xdr:rowOff>95504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137431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xdr:rowOff>
    </xdr:from>
    <xdr:to>
      <xdr:col>78</xdr:col>
      <xdr:colOff>120650</xdr:colOff>
      <xdr:row>38</xdr:row>
      <xdr:rowOff>118364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103141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61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101346</xdr:rowOff>
    </xdr:from>
    <xdr:to>
      <xdr:col>74</xdr:col>
      <xdr:colOff>31750</xdr:colOff>
      <xdr:row>38</xdr:row>
      <xdr:rowOff>31496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12192</xdr:rowOff>
    </xdr:from>
    <xdr:to>
      <xdr:col>69</xdr:col>
      <xdr:colOff>142875</xdr:colOff>
      <xdr:row>38</xdr:row>
      <xdr:rowOff>113792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98569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農業関係における辺地対策事業などの大型事業が償還開始となり増加見込みにあることから、今後も普通建設事業をはじめとする起債事業の見直し等を通じて抑制に努める。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46989</xdr:rowOff>
    </xdr:from>
    <xdr:to>
      <xdr:col>24</xdr:col>
      <xdr:colOff>25400</xdr:colOff>
      <xdr:row>76</xdr:row>
      <xdr:rowOff>54611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0771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54611</xdr:rowOff>
    </xdr:from>
    <xdr:to>
      <xdr:col>19</xdr:col>
      <xdr:colOff>187325</xdr:colOff>
      <xdr:row>76</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084811"/>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46989</xdr:rowOff>
    </xdr:from>
    <xdr:to>
      <xdr:col>15</xdr:col>
      <xdr:colOff>98425</xdr:colOff>
      <xdr:row>76</xdr:row>
      <xdr:rowOff>165100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077189"/>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46989</xdr:rowOff>
    </xdr:from>
    <xdr:to>
      <xdr:col>11</xdr:col>
      <xdr:colOff>9525</xdr:colOff>
      <xdr:row>76</xdr:row>
      <xdr:rowOff>104139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0771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167639</xdr:rowOff>
    </xdr:from>
    <xdr:to>
      <xdr:col>24</xdr:col>
      <xdr:colOff>76200</xdr:colOff>
      <xdr:row>76</xdr:row>
      <xdr:rowOff>97789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12717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3811</xdr:rowOff>
    </xdr:from>
    <xdr:to>
      <xdr:col>20</xdr:col>
      <xdr:colOff>38100</xdr:colOff>
      <xdr:row>76</xdr:row>
      <xdr:rowOff>105411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115587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167639</xdr:rowOff>
    </xdr:from>
    <xdr:to>
      <xdr:col>11</xdr:col>
      <xdr:colOff>60325</xdr:colOff>
      <xdr:row>76</xdr:row>
      <xdr:rowOff>97789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107967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物件費や補助費等の増加により</a:t>
          </a:r>
          <a:r>
            <a:rPr kumimoji="1" lang="en-US" altLang="ja-JP" sz="1100">
              <a:solidFill>
                <a:schemeClr val="dk1"/>
              </a:solidFill>
              <a:effectLst/>
              <a:latin typeface="+mn-lt"/>
              <a:ea typeface="+mn-ea"/>
              <a:cs typeface="+mn-cs"/>
            </a:rPr>
            <a:t>72.9%</a:t>
          </a:r>
          <a:r>
            <a:rPr kumimoji="1" lang="ja-JP" altLang="ja-JP" sz="1100">
              <a:solidFill>
                <a:schemeClr val="dk1"/>
              </a:solidFill>
              <a:effectLst/>
              <a:latin typeface="+mn-lt"/>
              <a:ea typeface="+mn-ea"/>
              <a:cs typeface="+mn-cs"/>
            </a:rPr>
            <a:t>と類似団体内平均値を上回っている。</a:t>
          </a:r>
          <a:endParaRPr lang="ja-JP" altLang="ja-JP" sz="1400">
            <a:effectLst/>
          </a:endParaRPr>
        </a:p>
        <a:p>
          <a:r>
            <a:rPr kumimoji="1" lang="ja-JP" altLang="ja-JP" sz="1100">
              <a:solidFill>
                <a:schemeClr val="dk1"/>
              </a:solidFill>
              <a:effectLst/>
              <a:latin typeface="+mn-lt"/>
              <a:ea typeface="+mn-ea"/>
              <a:cs typeface="+mn-cs"/>
            </a:rPr>
            <a:t>　今後も事務事業の見直しをはじめ、行財政改革の着実な推進を図ることで、コスト削減に努める。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145287</xdr:rowOff>
    </xdr:from>
    <xdr:to>
      <xdr:col>82</xdr:col>
      <xdr:colOff>107950</xdr:colOff>
      <xdr:row>76</xdr:row>
      <xdr:rowOff>168148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175487"/>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85869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773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74422</xdr:rowOff>
    </xdr:from>
    <xdr:to>
      <xdr:col>78</xdr:col>
      <xdr:colOff>69850</xdr:colOff>
      <xdr:row>76</xdr:row>
      <xdr:rowOff>168148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933172"/>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74422</xdr:rowOff>
    </xdr:from>
    <xdr:to>
      <xdr:col>73</xdr:col>
      <xdr:colOff>180975</xdr:colOff>
      <xdr:row>76</xdr:row>
      <xdr:rowOff>81280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933172"/>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76</xdr:row>
      <xdr:rowOff>90424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114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66564</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117348</xdr:rowOff>
    </xdr:from>
    <xdr:to>
      <xdr:col>78</xdr:col>
      <xdr:colOff>120650</xdr:colOff>
      <xdr:row>77</xdr:row>
      <xdr:rowOff>47498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32275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233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23622</xdr:rowOff>
    </xdr:from>
    <xdr:to>
      <xdr:col>74</xdr:col>
      <xdr:colOff>31750</xdr:colOff>
      <xdr:row>75</xdr:row>
      <xdr:rowOff>125222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109999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6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30480</xdr:rowOff>
    </xdr:from>
    <xdr:to>
      <xdr:col>69</xdr:col>
      <xdr:colOff>142875</xdr:colOff>
      <xdr:row>76</xdr:row>
      <xdr:rowOff>132080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39624</xdr:rowOff>
    </xdr:from>
    <xdr:to>
      <xdr:col>65</xdr:col>
      <xdr:colOff>53975</xdr:colOff>
      <xdr:row>76</xdr:row>
      <xdr:rowOff>141224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126001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北海道士幌町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131442</xdr:rowOff>
    </xdr:from>
    <xdr:to>
      <xdr:col>29</xdr:col>
      <xdr:colOff>127000</xdr:colOff>
      <xdr:row>15</xdr:row>
      <xdr:rowOff>161042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50817"/>
          <a:ext cx="647700" cy="29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22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161042</xdr:rowOff>
    </xdr:from>
    <xdr:to>
      <xdr:col>26</xdr:col>
      <xdr:colOff>50800</xdr:colOff>
      <xdr:row>15</xdr:row>
      <xdr:rowOff>163520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780417"/>
          <a:ext cx="698500" cy="2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117166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7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132229</xdr:rowOff>
    </xdr:from>
    <xdr:to>
      <xdr:col>22</xdr:col>
      <xdr:colOff>114300</xdr:colOff>
      <xdr:row>15</xdr:row>
      <xdr:rowOff>163520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751604"/>
          <a:ext cx="698500" cy="31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141732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104550</xdr:rowOff>
    </xdr:from>
    <xdr:to>
      <xdr:col>18</xdr:col>
      <xdr:colOff>177800</xdr:colOff>
      <xdr:row>15</xdr:row>
      <xdr:rowOff>132229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2723925"/>
          <a:ext cx="698500" cy="27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167536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17497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80642</xdr:rowOff>
    </xdr:from>
    <xdr:to>
      <xdr:col>29</xdr:col>
      <xdr:colOff>177800</xdr:colOff>
      <xdr:row>16</xdr:row>
      <xdr:rowOff>10792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00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97169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4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110242</xdr:rowOff>
    </xdr:from>
    <xdr:to>
      <xdr:col>26</xdr:col>
      <xdr:colOff>101600</xdr:colOff>
      <xdr:row>16</xdr:row>
      <xdr:rowOff>40392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29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50569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98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112720</xdr:rowOff>
    </xdr:from>
    <xdr:to>
      <xdr:col>22</xdr:col>
      <xdr:colOff>165100</xdr:colOff>
      <xdr:row>16</xdr:row>
      <xdr:rowOff>42870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32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53047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0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81429</xdr:rowOff>
    </xdr:from>
    <xdr:to>
      <xdr:col>19</xdr:col>
      <xdr:colOff>38100</xdr:colOff>
      <xdr:row>16</xdr:row>
      <xdr:rowOff>11579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00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21756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46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53750</xdr:rowOff>
    </xdr:from>
    <xdr:to>
      <xdr:col>15</xdr:col>
      <xdr:colOff>101600</xdr:colOff>
      <xdr:row>15</xdr:row>
      <xdr:rowOff>155350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673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165527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44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317457</xdr:rowOff>
    </xdr:from>
    <xdr:to>
      <xdr:col>29</xdr:col>
      <xdr:colOff>127000</xdr:colOff>
      <xdr:row>35</xdr:row>
      <xdr:rowOff>126559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584907"/>
          <a:ext cx="647700" cy="152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112693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23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126559</xdr:rowOff>
    </xdr:from>
    <xdr:to>
      <xdr:col>26</xdr:col>
      <xdr:colOff>50800</xdr:colOff>
      <xdr:row>35</xdr:row>
      <xdr:rowOff>204315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736909"/>
          <a:ext cx="698500" cy="77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238635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48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204315</xdr:rowOff>
    </xdr:from>
    <xdr:to>
      <xdr:col>22</xdr:col>
      <xdr:colOff>114300</xdr:colOff>
      <xdr:row>35</xdr:row>
      <xdr:rowOff>318877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14665"/>
          <a:ext cx="698500" cy="114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300113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1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306353</xdr:rowOff>
    </xdr:from>
    <xdr:to>
      <xdr:col>18</xdr:col>
      <xdr:colOff>177800</xdr:colOff>
      <xdr:row>35</xdr:row>
      <xdr:rowOff>318877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916703"/>
          <a:ext cx="698500" cy="12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42987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74582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266657</xdr:rowOff>
    </xdr:from>
    <xdr:to>
      <xdr:col>29</xdr:col>
      <xdr:colOff>177800</xdr:colOff>
      <xdr:row>35</xdr:row>
      <xdr:rowOff>25357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534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111734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379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75759</xdr:rowOff>
    </xdr:from>
    <xdr:to>
      <xdr:col>26</xdr:col>
      <xdr:colOff>101600</xdr:colOff>
      <xdr:row>35</xdr:row>
      <xdr:rowOff>177359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686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187536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54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153515</xdr:rowOff>
    </xdr:from>
    <xdr:to>
      <xdr:col>22</xdr:col>
      <xdr:colOff>165100</xdr:colOff>
      <xdr:row>35</xdr:row>
      <xdr:rowOff>255115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63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265292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32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268077</xdr:rowOff>
    </xdr:from>
    <xdr:to>
      <xdr:col>19</xdr:col>
      <xdr:colOff>38100</xdr:colOff>
      <xdr:row>36</xdr:row>
      <xdr:rowOff>26777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78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36954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4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65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24430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北海道士幌町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5,829
5,681
259.19
8,887,019
8,435,391
383,284
4,451,449
5,906,421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135368</xdr:rowOff>
    </xdr:from>
    <xdr:to>
      <xdr:col>24</xdr:col>
      <xdr:colOff>63500</xdr:colOff>
      <xdr:row>33</xdr:row>
      <xdr:rowOff>163137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5793218"/>
          <a:ext cx="838200" cy="2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61595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06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163137</xdr:rowOff>
    </xdr:from>
    <xdr:to>
      <xdr:col>19</xdr:col>
      <xdr:colOff>177800</xdr:colOff>
      <xdr:row>34</xdr:row>
      <xdr:rowOff>33224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5820987"/>
          <a:ext cx="889000" cy="4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27333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19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33224</xdr:rowOff>
    </xdr:from>
    <xdr:to>
      <xdr:col>15</xdr:col>
      <xdr:colOff>50800</xdr:colOff>
      <xdr:row>34</xdr:row>
      <xdr:rowOff>37945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5862524"/>
          <a:ext cx="889000" cy="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45781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2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8392</xdr:rowOff>
    </xdr:from>
    <xdr:to>
      <xdr:col>10</xdr:col>
      <xdr:colOff>114300</xdr:colOff>
      <xdr:row>34</xdr:row>
      <xdr:rowOff>37945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1130300" y="5837692"/>
          <a:ext cx="889000" cy="2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89816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8971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84568</xdr:rowOff>
    </xdr:from>
    <xdr:to>
      <xdr:col>24</xdr:col>
      <xdr:colOff>114300</xdr:colOff>
      <xdr:row>34</xdr:row>
      <xdr:rowOff>14718</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574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107445</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59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112337</xdr:rowOff>
    </xdr:from>
    <xdr:to>
      <xdr:col>20</xdr:col>
      <xdr:colOff>38100</xdr:colOff>
      <xdr:row>34</xdr:row>
      <xdr:rowOff>42487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577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59014</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54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153874</xdr:rowOff>
    </xdr:from>
    <xdr:to>
      <xdr:col>15</xdr:col>
      <xdr:colOff>101600</xdr:colOff>
      <xdr:row>34</xdr:row>
      <xdr:rowOff>84024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581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100551</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58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158595</xdr:rowOff>
    </xdr:from>
    <xdr:to>
      <xdr:col>10</xdr:col>
      <xdr:colOff>165100</xdr:colOff>
      <xdr:row>34</xdr:row>
      <xdr:rowOff>88745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581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105272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55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129042</xdr:rowOff>
    </xdr:from>
    <xdr:to>
      <xdr:col>6</xdr:col>
      <xdr:colOff>38100</xdr:colOff>
      <xdr:row>34</xdr:row>
      <xdr:rowOff>59192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578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75719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5562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72941</xdr:rowOff>
    </xdr:from>
    <xdr:to>
      <xdr:col>24</xdr:col>
      <xdr:colOff>63500</xdr:colOff>
      <xdr:row>56</xdr:row>
      <xdr:rowOff>162773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74141"/>
          <a:ext cx="838200" cy="8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25996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9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162773</xdr:rowOff>
    </xdr:from>
    <xdr:to>
      <xdr:col>19</xdr:col>
      <xdr:colOff>177800</xdr:colOff>
      <xdr:row>57</xdr:row>
      <xdr:rowOff>66060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63973"/>
          <a:ext cx="889000" cy="7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153368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66060</xdr:rowOff>
    </xdr:from>
    <xdr:to>
      <xdr:col>15</xdr:col>
      <xdr:colOff>50800</xdr:colOff>
      <xdr:row>57</xdr:row>
      <xdr:rowOff>108565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38710"/>
          <a:ext cx="889000" cy="4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4835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4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64658</xdr:rowOff>
    </xdr:from>
    <xdr:to>
      <xdr:col>10</xdr:col>
      <xdr:colOff>114300</xdr:colOff>
      <xdr:row>57</xdr:row>
      <xdr:rowOff>108565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37308"/>
          <a:ext cx="889000" cy="4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55695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64291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22141</xdr:rowOff>
    </xdr:from>
    <xdr:to>
      <xdr:col>24</xdr:col>
      <xdr:colOff>114300</xdr:colOff>
      <xdr:row>56</xdr:row>
      <xdr:rowOff>123741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2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45018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7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111973</xdr:rowOff>
    </xdr:from>
    <xdr:to>
      <xdr:col>20</xdr:col>
      <xdr:colOff>38100</xdr:colOff>
      <xdr:row>57</xdr:row>
      <xdr:rowOff>42123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1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58650</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48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15260</xdr:rowOff>
    </xdr:from>
    <xdr:to>
      <xdr:col>15</xdr:col>
      <xdr:colOff>101600</xdr:colOff>
      <xdr:row>57</xdr:row>
      <xdr:rowOff>116860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8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133387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6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57765</xdr:rowOff>
    </xdr:from>
    <xdr:to>
      <xdr:col>10</xdr:col>
      <xdr:colOff>165100</xdr:colOff>
      <xdr:row>57</xdr:row>
      <xdr:rowOff>159365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3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4442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605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13858</xdr:rowOff>
    </xdr:from>
    <xdr:to>
      <xdr:col>6</xdr:col>
      <xdr:colOff>38100</xdr:colOff>
      <xdr:row>57</xdr:row>
      <xdr:rowOff>115458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8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131985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56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73025</xdr:rowOff>
    </xdr:from>
    <xdr:to>
      <xdr:col>24</xdr:col>
      <xdr:colOff>63500</xdr:colOff>
      <xdr:row>76</xdr:row>
      <xdr:rowOff>96610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103225"/>
          <a:ext cx="838200" cy="2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60241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90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73025</xdr:rowOff>
    </xdr:from>
    <xdr:to>
      <xdr:col>19</xdr:col>
      <xdr:colOff>177800</xdr:colOff>
      <xdr:row>76</xdr:row>
      <xdr:rowOff>114764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03225"/>
          <a:ext cx="889000" cy="4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17778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1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106572</xdr:rowOff>
    </xdr:from>
    <xdr:to>
      <xdr:col>15</xdr:col>
      <xdr:colOff>50800</xdr:colOff>
      <xdr:row>76</xdr:row>
      <xdr:rowOff>114764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136772"/>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40639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4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106572</xdr:rowOff>
    </xdr:from>
    <xdr:to>
      <xdr:col>10</xdr:col>
      <xdr:colOff>114300</xdr:colOff>
      <xdr:row>77</xdr:row>
      <xdr:rowOff>8293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36772"/>
          <a:ext cx="889000" cy="7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84738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8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126153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32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45810</xdr:rowOff>
    </xdr:from>
    <xdr:to>
      <xdr:col>24</xdr:col>
      <xdr:colOff>114300</xdr:colOff>
      <xdr:row>76</xdr:row>
      <xdr:rowOff>147410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68686</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92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22225</xdr:rowOff>
    </xdr:from>
    <xdr:to>
      <xdr:col>20</xdr:col>
      <xdr:colOff>38100</xdr:colOff>
      <xdr:row>76</xdr:row>
      <xdr:rowOff>123825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5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140352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82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63964</xdr:rowOff>
    </xdr:from>
    <xdr:to>
      <xdr:col>15</xdr:col>
      <xdr:colOff>101600</xdr:colOff>
      <xdr:row>76</xdr:row>
      <xdr:rowOff>165564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9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10641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86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55772</xdr:rowOff>
    </xdr:from>
    <xdr:to>
      <xdr:col>10</xdr:col>
      <xdr:colOff>165100</xdr:colOff>
      <xdr:row>76</xdr:row>
      <xdr:rowOff>157372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8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2449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86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128943</xdr:rowOff>
    </xdr:from>
    <xdr:to>
      <xdr:col>6</xdr:col>
      <xdr:colOff>38100</xdr:colOff>
      <xdr:row>77</xdr:row>
      <xdr:rowOff>59093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5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75620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93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76158</xdr:rowOff>
    </xdr:from>
    <xdr:to>
      <xdr:col>24</xdr:col>
      <xdr:colOff>63500</xdr:colOff>
      <xdr:row>96</xdr:row>
      <xdr:rowOff>157731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35358"/>
          <a:ext cx="838200" cy="8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82354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98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32858</xdr:rowOff>
    </xdr:from>
    <xdr:to>
      <xdr:col>19</xdr:col>
      <xdr:colOff>177800</xdr:colOff>
      <xdr:row>96</xdr:row>
      <xdr:rowOff>157731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492058"/>
          <a:ext cx="889000" cy="12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102213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32858</xdr:rowOff>
    </xdr:from>
    <xdr:to>
      <xdr:col>15</xdr:col>
      <xdr:colOff>50800</xdr:colOff>
      <xdr:row>97</xdr:row>
      <xdr:rowOff>85398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92058"/>
          <a:ext cx="889000" cy="22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163926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0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85398</xdr:rowOff>
    </xdr:from>
    <xdr:to>
      <xdr:col>10</xdr:col>
      <xdr:colOff>114300</xdr:colOff>
      <xdr:row>97</xdr:row>
      <xdr:rowOff>103096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16048"/>
          <a:ext cx="889000" cy="1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107366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118806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0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25358</xdr:rowOff>
    </xdr:from>
    <xdr:to>
      <xdr:col>24</xdr:col>
      <xdr:colOff>114300</xdr:colOff>
      <xdr:row>96</xdr:row>
      <xdr:rowOff>126958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8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3785</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6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106931</xdr:rowOff>
    </xdr:from>
    <xdr:to>
      <xdr:col>20</xdr:col>
      <xdr:colOff>38100</xdr:colOff>
      <xdr:row>97</xdr:row>
      <xdr:rowOff>37081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6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28208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5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153508</xdr:rowOff>
    </xdr:from>
    <xdr:to>
      <xdr:col>15</xdr:col>
      <xdr:colOff>101600</xdr:colOff>
      <xdr:row>96</xdr:row>
      <xdr:rowOff>83658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4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74785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53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34598</xdr:rowOff>
    </xdr:from>
    <xdr:to>
      <xdr:col>10</xdr:col>
      <xdr:colOff>165100</xdr:colOff>
      <xdr:row>97</xdr:row>
      <xdr:rowOff>136198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6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127325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5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52296</xdr:rowOff>
    </xdr:from>
    <xdr:to>
      <xdr:col>6</xdr:col>
      <xdr:colOff>38100</xdr:colOff>
      <xdr:row>97</xdr:row>
      <xdr:rowOff>153896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8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145023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7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114929</xdr:rowOff>
    </xdr:from>
    <xdr:to>
      <xdr:col>55</xdr:col>
      <xdr:colOff>0</xdr:colOff>
      <xdr:row>34</xdr:row>
      <xdr:rowOff>123604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5944229"/>
          <a:ext cx="838200" cy="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117457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18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114929</xdr:rowOff>
    </xdr:from>
    <xdr:to>
      <xdr:col>50</xdr:col>
      <xdr:colOff>114300</xdr:colOff>
      <xdr:row>35</xdr:row>
      <xdr:rowOff>13655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5944229"/>
          <a:ext cx="889000" cy="7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85055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5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66781</xdr:rowOff>
    </xdr:from>
    <xdr:to>
      <xdr:col>45</xdr:col>
      <xdr:colOff>177800</xdr:colOff>
      <xdr:row>35</xdr:row>
      <xdr:rowOff>13655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896081"/>
          <a:ext cx="889000" cy="11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123812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9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66781</xdr:rowOff>
    </xdr:from>
    <xdr:to>
      <xdr:col>41</xdr:col>
      <xdr:colOff>50800</xdr:colOff>
      <xdr:row>36</xdr:row>
      <xdr:rowOff>19422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896081"/>
          <a:ext cx="889000" cy="29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58812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05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10321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35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72804</xdr:rowOff>
    </xdr:from>
    <xdr:to>
      <xdr:col>55</xdr:col>
      <xdr:colOff>50800</xdr:colOff>
      <xdr:row>35</xdr:row>
      <xdr:rowOff>2954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90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95681</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75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64129</xdr:rowOff>
    </xdr:from>
    <xdr:to>
      <xdr:col>50</xdr:col>
      <xdr:colOff>165100</xdr:colOff>
      <xdr:row>34</xdr:row>
      <xdr:rowOff>165729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89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10806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66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134305</xdr:rowOff>
    </xdr:from>
    <xdr:to>
      <xdr:col>46</xdr:col>
      <xdr:colOff>38100</xdr:colOff>
      <xdr:row>35</xdr:row>
      <xdr:rowOff>64455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96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80982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738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15981</xdr:rowOff>
    </xdr:from>
    <xdr:to>
      <xdr:col>41</xdr:col>
      <xdr:colOff>101600</xdr:colOff>
      <xdr:row>34</xdr:row>
      <xdr:rowOff>117581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84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134108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620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140072</xdr:rowOff>
    </xdr:from>
    <xdr:to>
      <xdr:col>36</xdr:col>
      <xdr:colOff>165100</xdr:colOff>
      <xdr:row>36</xdr:row>
      <xdr:rowOff>70222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4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86749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916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133265</xdr:rowOff>
    </xdr:from>
    <xdr:to>
      <xdr:col>55</xdr:col>
      <xdr:colOff>0</xdr:colOff>
      <xdr:row>56</xdr:row>
      <xdr:rowOff>117866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563015"/>
          <a:ext cx="838200" cy="15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24547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2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82316</xdr:rowOff>
    </xdr:from>
    <xdr:to>
      <xdr:col>50</xdr:col>
      <xdr:colOff>114300</xdr:colOff>
      <xdr:row>56</xdr:row>
      <xdr:rowOff>117866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683516"/>
          <a:ext cx="889000" cy="3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136284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3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62225</xdr:rowOff>
    </xdr:from>
    <xdr:to>
      <xdr:col>45</xdr:col>
      <xdr:colOff>177800</xdr:colOff>
      <xdr:row>56</xdr:row>
      <xdr:rowOff>82316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663425"/>
          <a:ext cx="889000" cy="2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133295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73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36839</xdr:rowOff>
    </xdr:from>
    <xdr:to>
      <xdr:col>41</xdr:col>
      <xdr:colOff>50800</xdr:colOff>
      <xdr:row>56</xdr:row>
      <xdr:rowOff>62225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638039"/>
          <a:ext cx="889000" cy="2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123923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725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152269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753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82465</xdr:rowOff>
    </xdr:from>
    <xdr:to>
      <xdr:col>55</xdr:col>
      <xdr:colOff>50800</xdr:colOff>
      <xdr:row>56</xdr:row>
      <xdr:rowOff>12615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1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105342</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36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67066</xdr:rowOff>
    </xdr:from>
    <xdr:to>
      <xdr:col>50</xdr:col>
      <xdr:colOff>165100</xdr:colOff>
      <xdr:row>56</xdr:row>
      <xdr:rowOff>168666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6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159793</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760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31516</xdr:rowOff>
    </xdr:from>
    <xdr:to>
      <xdr:col>46</xdr:col>
      <xdr:colOff>38100</xdr:colOff>
      <xdr:row>56</xdr:row>
      <xdr:rowOff>133116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3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149643</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407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11425</xdr:rowOff>
    </xdr:from>
    <xdr:to>
      <xdr:col>41</xdr:col>
      <xdr:colOff>101600</xdr:colOff>
      <xdr:row>56</xdr:row>
      <xdr:rowOff>113025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1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129552</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38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157489</xdr:rowOff>
    </xdr:from>
    <xdr:to>
      <xdr:col>36</xdr:col>
      <xdr:colOff>165100</xdr:colOff>
      <xdr:row>56</xdr:row>
      <xdr:rowOff>87639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8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104166</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362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87159</xdr:rowOff>
    </xdr:from>
    <xdr:to>
      <xdr:col>55</xdr:col>
      <xdr:colOff>0</xdr:colOff>
      <xdr:row>78</xdr:row>
      <xdr:rowOff>32798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288809"/>
          <a:ext cx="838200" cy="11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161015</xdr:rowOff>
    </xdr:from>
    <xdr:to>
      <xdr:col>50</xdr:col>
      <xdr:colOff>114300</xdr:colOff>
      <xdr:row>78</xdr:row>
      <xdr:rowOff>32798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362665"/>
          <a:ext cx="889000" cy="4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56471</xdr:rowOff>
    </xdr:from>
    <xdr:to>
      <xdr:col>45</xdr:col>
      <xdr:colOff>177800</xdr:colOff>
      <xdr:row>77</xdr:row>
      <xdr:rowOff>161015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258121"/>
          <a:ext cx="889000" cy="10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56471</xdr:rowOff>
    </xdr:from>
    <xdr:to>
      <xdr:col>41</xdr:col>
      <xdr:colOff>50800</xdr:colOff>
      <xdr:row>77</xdr:row>
      <xdr:rowOff>75701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258121"/>
          <a:ext cx="889000" cy="1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141202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154058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5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36359</xdr:rowOff>
    </xdr:from>
    <xdr:to>
      <xdr:col>55</xdr:col>
      <xdr:colOff>50800</xdr:colOff>
      <xdr:row>77</xdr:row>
      <xdr:rowOff>137959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23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14786</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21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153448</xdr:rowOff>
    </xdr:from>
    <xdr:to>
      <xdr:col>50</xdr:col>
      <xdr:colOff>165100</xdr:colOff>
      <xdr:row>78</xdr:row>
      <xdr:rowOff>83598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5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74725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44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110215</xdr:rowOff>
    </xdr:from>
    <xdr:to>
      <xdr:col>46</xdr:col>
      <xdr:colOff>38100</xdr:colOff>
      <xdr:row>78</xdr:row>
      <xdr:rowOff>40365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1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31492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40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5671</xdr:rowOff>
    </xdr:from>
    <xdr:to>
      <xdr:col>41</xdr:col>
      <xdr:colOff>101600</xdr:colOff>
      <xdr:row>77</xdr:row>
      <xdr:rowOff>107271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20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123798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9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24901</xdr:rowOff>
    </xdr:from>
    <xdr:to>
      <xdr:col>36</xdr:col>
      <xdr:colOff>165100</xdr:colOff>
      <xdr:row>77</xdr:row>
      <xdr:rowOff>126501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22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143028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00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68218</xdr:rowOff>
    </xdr:from>
    <xdr:to>
      <xdr:col>55</xdr:col>
      <xdr:colOff>0</xdr:colOff>
      <xdr:row>96</xdr:row>
      <xdr:rowOff>129733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527418"/>
          <a:ext cx="838200" cy="6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68924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28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68218</xdr:rowOff>
    </xdr:from>
    <xdr:to>
      <xdr:col>50</xdr:col>
      <xdr:colOff>114300</xdr:colOff>
      <xdr:row>97</xdr:row>
      <xdr:rowOff>4769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527418"/>
          <a:ext cx="889000" cy="10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3002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63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83488</xdr:rowOff>
    </xdr:from>
    <xdr:to>
      <xdr:col>45</xdr:col>
      <xdr:colOff>177800</xdr:colOff>
      <xdr:row>97</xdr:row>
      <xdr:rowOff>4769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542688"/>
          <a:ext cx="889000" cy="9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48646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3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28319</xdr:rowOff>
    </xdr:from>
    <xdr:to>
      <xdr:col>41</xdr:col>
      <xdr:colOff>50800</xdr:colOff>
      <xdr:row>96</xdr:row>
      <xdr:rowOff>83488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487519"/>
          <a:ext cx="889000" cy="5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129449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58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171218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63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78933</xdr:rowOff>
    </xdr:from>
    <xdr:to>
      <xdr:col>55</xdr:col>
      <xdr:colOff>50800</xdr:colOff>
      <xdr:row>97</xdr:row>
      <xdr:rowOff>9083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3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101810</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389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17418</xdr:rowOff>
    </xdr:from>
    <xdr:to>
      <xdr:col>50</xdr:col>
      <xdr:colOff>165100</xdr:colOff>
      <xdr:row>96</xdr:row>
      <xdr:rowOff>119018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47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135545</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39795" y="1625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125419</xdr:rowOff>
    </xdr:from>
    <xdr:to>
      <xdr:col>46</xdr:col>
      <xdr:colOff>38100</xdr:colOff>
      <xdr:row>97</xdr:row>
      <xdr:rowOff>55569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58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46696</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50795" y="1667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32688</xdr:rowOff>
    </xdr:from>
    <xdr:to>
      <xdr:col>41</xdr:col>
      <xdr:colOff>101600</xdr:colOff>
      <xdr:row>96</xdr:row>
      <xdr:rowOff>134288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49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150815</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61795" y="1626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148969</xdr:rowOff>
    </xdr:from>
    <xdr:to>
      <xdr:col>36</xdr:col>
      <xdr:colOff>165100</xdr:colOff>
      <xdr:row>96</xdr:row>
      <xdr:rowOff>79119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43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95646</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672795" y="1621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170843</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85943"/>
          <a:ext cx="838200" cy="4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63748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7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170843</xdr:rowOff>
    </xdr:from>
    <xdr:to>
      <xdr:col>81</xdr:col>
      <xdr:colOff>50800</xdr:colOff>
      <xdr:row>39</xdr:row>
      <xdr:rowOff>1641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685943"/>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1641</xdr:rowOff>
    </xdr:from>
    <xdr:to>
      <xdr:col>76</xdr:col>
      <xdr:colOff>114300</xdr:colOff>
      <xdr:row>39</xdr:row>
      <xdr:rowOff>30262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688191"/>
          <a:ext cx="889000" cy="2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30262</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16812"/>
          <a:ext cx="889000" cy="1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157558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120043</xdr:rowOff>
    </xdr:from>
    <xdr:to>
      <xdr:col>81</xdr:col>
      <xdr:colOff>101600</xdr:colOff>
      <xdr:row>39</xdr:row>
      <xdr:rowOff>50193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3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41320</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72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122291</xdr:rowOff>
    </xdr:from>
    <xdr:to>
      <xdr:col>76</xdr:col>
      <xdr:colOff>165100</xdr:colOff>
      <xdr:row>39</xdr:row>
      <xdr:rowOff>52441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3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43568</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3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150912</xdr:rowOff>
    </xdr:from>
    <xdr:to>
      <xdr:col>72</xdr:col>
      <xdr:colOff>38100</xdr:colOff>
      <xdr:row>39</xdr:row>
      <xdr:rowOff>81062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6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72189</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58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157988</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8901938"/>
          <a:ext cx="889000" cy="118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25400</xdr:rowOff>
    </xdr:from>
    <xdr:to>
      <xdr:col>71</xdr:col>
      <xdr:colOff>177800</xdr:colOff>
      <xdr:row>51</xdr:row>
      <xdr:rowOff>157988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876935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77470</xdr:rowOff>
    </xdr:from>
    <xdr:to>
      <xdr:col>72</xdr:col>
      <xdr:colOff>38100</xdr:colOff>
      <xdr:row>59</xdr:row>
      <xdr:rowOff>7620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170197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14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75184</xdr:rowOff>
    </xdr:from>
    <xdr:to>
      <xdr:col>67</xdr:col>
      <xdr:colOff>101600</xdr:colOff>
      <xdr:row>59</xdr:row>
      <xdr:rowOff>5334</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167911</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101120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107188</xdr:rowOff>
    </xdr:from>
    <xdr:to>
      <xdr:col>72</xdr:col>
      <xdr:colOff>38100</xdr:colOff>
      <xdr:row>52</xdr:row>
      <xdr:rowOff>37338</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885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50</xdr:row>
      <xdr:rowOff>53865</xdr:rowOff>
    </xdr:from>
    <xdr:ext cx="378565"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14017" y="8626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146050</xdr:rowOff>
    </xdr:from>
    <xdr:to>
      <xdr:col>67</xdr:col>
      <xdr:colOff>101600</xdr:colOff>
      <xdr:row>51</xdr:row>
      <xdr:rowOff>76200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871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49</xdr:row>
      <xdr:rowOff>92727</xdr:rowOff>
    </xdr:from>
    <xdr:ext cx="378565"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25017" y="8493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84001</xdr:rowOff>
    </xdr:from>
    <xdr:to>
      <xdr:col>85</xdr:col>
      <xdr:colOff>127000</xdr:colOff>
      <xdr:row>76</xdr:row>
      <xdr:rowOff>86638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114201"/>
          <a:ext cx="838200" cy="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17781</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47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155874</xdr:rowOff>
    </xdr:from>
    <xdr:to>
      <xdr:col>81</xdr:col>
      <xdr:colOff>50800</xdr:colOff>
      <xdr:row>76</xdr:row>
      <xdr:rowOff>84001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3014624"/>
          <a:ext cx="889000" cy="9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130576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28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155874</xdr:rowOff>
    </xdr:from>
    <xdr:to>
      <xdr:col>76</xdr:col>
      <xdr:colOff>114300</xdr:colOff>
      <xdr:row>76</xdr:row>
      <xdr:rowOff>103219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014624"/>
          <a:ext cx="889000" cy="11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147429</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66636</xdr:rowOff>
    </xdr:from>
    <xdr:to>
      <xdr:col>71</xdr:col>
      <xdr:colOff>177800</xdr:colOff>
      <xdr:row>76</xdr:row>
      <xdr:rowOff>103219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096836"/>
          <a:ext cx="889000" cy="3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5796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4625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320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35838</xdr:rowOff>
    </xdr:from>
    <xdr:to>
      <xdr:col>85</xdr:col>
      <xdr:colOff>177800</xdr:colOff>
      <xdr:row>76</xdr:row>
      <xdr:rowOff>137438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06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58715</xdr:rowOff>
    </xdr:from>
    <xdr:ext cx="599010"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91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33201</xdr:rowOff>
    </xdr:from>
    <xdr:to>
      <xdr:col>81</xdr:col>
      <xdr:colOff>101600</xdr:colOff>
      <xdr:row>76</xdr:row>
      <xdr:rowOff>134801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06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125928</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181795" y="13156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105073</xdr:rowOff>
    </xdr:from>
    <xdr:to>
      <xdr:col>76</xdr:col>
      <xdr:colOff>165100</xdr:colOff>
      <xdr:row>76</xdr:row>
      <xdr:rowOff>35223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96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51750</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292795" y="12739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52419</xdr:rowOff>
    </xdr:from>
    <xdr:to>
      <xdr:col>72</xdr:col>
      <xdr:colOff>38100</xdr:colOff>
      <xdr:row>76</xdr:row>
      <xdr:rowOff>154019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08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170546</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03795" y="1285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15836</xdr:rowOff>
    </xdr:from>
    <xdr:to>
      <xdr:col>67</xdr:col>
      <xdr:colOff>101600</xdr:colOff>
      <xdr:row>76</xdr:row>
      <xdr:rowOff>117436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04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133962</xdr:rowOff>
    </xdr:from>
    <xdr:ext cx="59901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14795" y="1282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154398</xdr:rowOff>
    </xdr:from>
    <xdr:to>
      <xdr:col>85</xdr:col>
      <xdr:colOff>127000</xdr:colOff>
      <xdr:row>98</xdr:row>
      <xdr:rowOff>12653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785048"/>
          <a:ext cx="838200" cy="2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108483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6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110133</xdr:rowOff>
    </xdr:from>
    <xdr:to>
      <xdr:col>81</xdr:col>
      <xdr:colOff>50800</xdr:colOff>
      <xdr:row>97</xdr:row>
      <xdr:rowOff>154398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40783"/>
          <a:ext cx="889000" cy="4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28622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8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110133</xdr:rowOff>
    </xdr:from>
    <xdr:to>
      <xdr:col>76</xdr:col>
      <xdr:colOff>114300</xdr:colOff>
      <xdr:row>97</xdr:row>
      <xdr:rowOff>124192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40783"/>
          <a:ext cx="8890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124192</xdr:rowOff>
    </xdr:from>
    <xdr:to>
      <xdr:col>71</xdr:col>
      <xdr:colOff>177800</xdr:colOff>
      <xdr:row>98</xdr:row>
      <xdr:rowOff>42959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754842"/>
          <a:ext cx="889000" cy="9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7132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8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87216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133303</xdr:rowOff>
    </xdr:from>
    <xdr:to>
      <xdr:col>85</xdr:col>
      <xdr:colOff>177800</xdr:colOff>
      <xdr:row>98</xdr:row>
      <xdr:rowOff>63453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6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64033</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6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103598</xdr:rowOff>
    </xdr:from>
    <xdr:to>
      <xdr:col>81</xdr:col>
      <xdr:colOff>101600</xdr:colOff>
      <xdr:row>98</xdr:row>
      <xdr:rowOff>33748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24875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2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59333</xdr:rowOff>
    </xdr:from>
    <xdr:to>
      <xdr:col>76</xdr:col>
      <xdr:colOff>165100</xdr:colOff>
      <xdr:row>97</xdr:row>
      <xdr:rowOff>160933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8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152060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78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73392</xdr:rowOff>
    </xdr:from>
    <xdr:to>
      <xdr:col>72</xdr:col>
      <xdr:colOff>38100</xdr:colOff>
      <xdr:row>98</xdr:row>
      <xdr:rowOff>3542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0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20069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47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163609</xdr:rowOff>
    </xdr:from>
    <xdr:to>
      <xdr:col>67</xdr:col>
      <xdr:colOff>101600</xdr:colOff>
      <xdr:row>98</xdr:row>
      <xdr:rowOff>93759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9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84886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88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19411</xdr:rowOff>
    </xdr:from>
    <xdr:to>
      <xdr:col>116</xdr:col>
      <xdr:colOff>63500</xdr:colOff>
      <xdr:row>36</xdr:row>
      <xdr:rowOff>85522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191611"/>
          <a:ext cx="838200" cy="6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134032</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7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85522</xdr:rowOff>
    </xdr:from>
    <xdr:to>
      <xdr:col>111</xdr:col>
      <xdr:colOff>177800</xdr:colOff>
      <xdr:row>37</xdr:row>
      <xdr:rowOff>64468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257722"/>
          <a:ext cx="889000" cy="15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95834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61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46660</xdr:rowOff>
    </xdr:from>
    <xdr:to>
      <xdr:col>107</xdr:col>
      <xdr:colOff>50800</xdr:colOff>
      <xdr:row>37</xdr:row>
      <xdr:rowOff>64468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390310"/>
          <a:ext cx="889000" cy="1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68310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8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46660</xdr:rowOff>
    </xdr:from>
    <xdr:to>
      <xdr:col>102</xdr:col>
      <xdr:colOff>114300</xdr:colOff>
      <xdr:row>37</xdr:row>
      <xdr:rowOff>107490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390310"/>
          <a:ext cx="889000" cy="6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94416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60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100474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61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140061</xdr:rowOff>
    </xdr:from>
    <xdr:to>
      <xdr:col>116</xdr:col>
      <xdr:colOff>114300</xdr:colOff>
      <xdr:row>36</xdr:row>
      <xdr:rowOff>70211</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14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162938</xdr:rowOff>
    </xdr:from>
    <xdr:ext cx="534377"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99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34722</xdr:rowOff>
    </xdr:from>
    <xdr:to>
      <xdr:col>112</xdr:col>
      <xdr:colOff>38100</xdr:colOff>
      <xdr:row>36</xdr:row>
      <xdr:rowOff>136322</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20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152849</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56111" y="598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13668</xdr:rowOff>
    </xdr:from>
    <xdr:to>
      <xdr:col>107</xdr:col>
      <xdr:colOff>101600</xdr:colOff>
      <xdr:row>37</xdr:row>
      <xdr:rowOff>115268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35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131795</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67111" y="613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167310</xdr:rowOff>
    </xdr:from>
    <xdr:to>
      <xdr:col>102</xdr:col>
      <xdr:colOff>165100</xdr:colOff>
      <xdr:row>37</xdr:row>
      <xdr:rowOff>97460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3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113987</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278111" y="611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56690</xdr:rowOff>
    </xdr:from>
    <xdr:to>
      <xdr:col>98</xdr:col>
      <xdr:colOff>38100</xdr:colOff>
      <xdr:row>37</xdr:row>
      <xdr:rowOff>158290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40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3367</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17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119869</xdr:rowOff>
    </xdr:from>
    <xdr:to>
      <xdr:col>116</xdr:col>
      <xdr:colOff>63500</xdr:colOff>
      <xdr:row>55</xdr:row>
      <xdr:rowOff>137738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9549619"/>
          <a:ext cx="8382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14006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958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119869</xdr:rowOff>
    </xdr:from>
    <xdr:to>
      <xdr:col>111</xdr:col>
      <xdr:colOff>177800</xdr:colOff>
      <xdr:row>58</xdr:row>
      <xdr:rowOff>80702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9549619"/>
          <a:ext cx="889000" cy="47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110514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05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80702</xdr:rowOff>
    </xdr:from>
    <xdr:to>
      <xdr:col>107</xdr:col>
      <xdr:colOff>50800</xdr:colOff>
      <xdr:row>58</xdr:row>
      <xdr:rowOff>85674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024802"/>
          <a:ext cx="8890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152499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9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105867</xdr:rowOff>
    </xdr:from>
    <xdr:to>
      <xdr:col>102</xdr:col>
      <xdr:colOff>114300</xdr:colOff>
      <xdr:row>58</xdr:row>
      <xdr:rowOff>85674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9707067"/>
          <a:ext cx="889000" cy="3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149318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9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165778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10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86938</xdr:rowOff>
    </xdr:from>
    <xdr:to>
      <xdr:col>116</xdr:col>
      <xdr:colOff>114300</xdr:colOff>
      <xdr:row>56</xdr:row>
      <xdr:rowOff>17088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109815</xdr:rowOff>
    </xdr:from>
    <xdr:ext cx="534377"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36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69069</xdr:rowOff>
    </xdr:from>
    <xdr:to>
      <xdr:col>112</xdr:col>
      <xdr:colOff>38100</xdr:colOff>
      <xdr:row>55</xdr:row>
      <xdr:rowOff>170669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49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15746</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56111" y="92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29902</xdr:rowOff>
    </xdr:from>
    <xdr:to>
      <xdr:col>107</xdr:col>
      <xdr:colOff>101600</xdr:colOff>
      <xdr:row>58</xdr:row>
      <xdr:rowOff>131502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7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148029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74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34874</xdr:rowOff>
    </xdr:from>
    <xdr:to>
      <xdr:col>102</xdr:col>
      <xdr:colOff>165100</xdr:colOff>
      <xdr:row>58</xdr:row>
      <xdr:rowOff>136474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7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153001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75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55067</xdr:rowOff>
    </xdr:from>
    <xdr:to>
      <xdr:col>98</xdr:col>
      <xdr:colOff>38100</xdr:colOff>
      <xdr:row>56</xdr:row>
      <xdr:rowOff>156667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65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1744</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389111" y="943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15746</xdr:rowOff>
    </xdr:from>
    <xdr:to>
      <xdr:col>116</xdr:col>
      <xdr:colOff>63500</xdr:colOff>
      <xdr:row>75</xdr:row>
      <xdr:rowOff>134114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874496"/>
          <a:ext cx="838200" cy="11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26149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84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92296</xdr:rowOff>
    </xdr:from>
    <xdr:to>
      <xdr:col>111</xdr:col>
      <xdr:colOff>177800</xdr:colOff>
      <xdr:row>75</xdr:row>
      <xdr:rowOff>134114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951046"/>
          <a:ext cx="889000" cy="4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164157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92296</xdr:rowOff>
    </xdr:from>
    <xdr:to>
      <xdr:col>107</xdr:col>
      <xdr:colOff>50800</xdr:colOff>
      <xdr:row>76</xdr:row>
      <xdr:rowOff>50287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951046"/>
          <a:ext cx="889000" cy="12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156839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01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152395</xdr:rowOff>
    </xdr:from>
    <xdr:to>
      <xdr:col>102</xdr:col>
      <xdr:colOff>114300</xdr:colOff>
      <xdr:row>76</xdr:row>
      <xdr:rowOff>50287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011145"/>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34564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72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14340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136396</xdr:rowOff>
    </xdr:from>
    <xdr:to>
      <xdr:col>116</xdr:col>
      <xdr:colOff>114300</xdr:colOff>
      <xdr:row>75</xdr:row>
      <xdr:rowOff>66546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82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159273</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67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83314</xdr:rowOff>
    </xdr:from>
    <xdr:to>
      <xdr:col>112</xdr:col>
      <xdr:colOff>38100</xdr:colOff>
      <xdr:row>76</xdr:row>
      <xdr:rowOff>13464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4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4591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3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41496</xdr:rowOff>
    </xdr:from>
    <xdr:to>
      <xdr:col>107</xdr:col>
      <xdr:colOff>101600</xdr:colOff>
      <xdr:row>75</xdr:row>
      <xdr:rowOff>143096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90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159623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67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170937</xdr:rowOff>
    </xdr:from>
    <xdr:to>
      <xdr:col>102</xdr:col>
      <xdr:colOff>165100</xdr:colOff>
      <xdr:row>76</xdr:row>
      <xdr:rowOff>101087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2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92214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2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101595</xdr:rowOff>
    </xdr:from>
    <xdr:to>
      <xdr:col>98</xdr:col>
      <xdr:colOff>38100</xdr:colOff>
      <xdr:row>76</xdr:row>
      <xdr:rowOff>31744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9603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22872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05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歳出決算総額は、住民１人当たり</a:t>
          </a:r>
          <a:r>
            <a:rPr kumimoji="1" lang="en-US" altLang="ja-JP" sz="1100">
              <a:solidFill>
                <a:schemeClr val="dk1"/>
              </a:solidFill>
              <a:effectLst/>
              <a:latin typeface="+mn-lt"/>
              <a:ea typeface="+mn-ea"/>
              <a:cs typeface="+mn-cs"/>
            </a:rPr>
            <a:t>1,447,142</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　主な構成項目である人件費は、前年比増の住民１人当たり</a:t>
          </a:r>
          <a:r>
            <a:rPr kumimoji="1" lang="en-US" altLang="ja-JP" sz="1100">
              <a:solidFill>
                <a:schemeClr val="dk1"/>
              </a:solidFill>
              <a:effectLst/>
              <a:latin typeface="+mn-lt"/>
              <a:ea typeface="+mn-ea"/>
              <a:cs typeface="+mn-cs"/>
            </a:rPr>
            <a:t>230,758</a:t>
          </a:r>
          <a:r>
            <a:rPr kumimoji="1" lang="ja-JP" altLang="ja-JP" sz="1100">
              <a:solidFill>
                <a:schemeClr val="dk1"/>
              </a:solidFill>
              <a:effectLst/>
              <a:latin typeface="+mn-lt"/>
              <a:ea typeface="+mn-ea"/>
              <a:cs typeface="+mn-cs"/>
            </a:rPr>
            <a:t>円、類似団体内平均値を</a:t>
          </a:r>
          <a:r>
            <a:rPr kumimoji="1" lang="en-US" altLang="ja-JP" sz="1100">
              <a:solidFill>
                <a:schemeClr val="dk1"/>
              </a:solidFill>
              <a:effectLst/>
              <a:latin typeface="+mn-lt"/>
              <a:ea typeface="+mn-ea"/>
              <a:cs typeface="+mn-cs"/>
            </a:rPr>
            <a:t>59,755</a:t>
          </a:r>
          <a:r>
            <a:rPr kumimoji="1" lang="ja-JP" altLang="ja-JP" sz="1100">
              <a:solidFill>
                <a:schemeClr val="dk1"/>
              </a:solidFill>
              <a:effectLst/>
              <a:latin typeface="+mn-lt"/>
              <a:ea typeface="+mn-ea"/>
              <a:cs typeface="+mn-cs"/>
            </a:rPr>
            <a:t>円上回っている。これは町立高等学校を有していることや保育所などの施設運営を直営で行っていることが一つの要因であるため、今後も給与の適正化における人件費の抑制は基より行財改革の取り組みを通じて、各種業務の民間委託の推進を図る。</a:t>
          </a:r>
          <a:endParaRPr lang="ja-JP" altLang="ja-JP" sz="1400">
            <a:effectLst/>
          </a:endParaRPr>
        </a:p>
        <a:p>
          <a:r>
            <a:rPr kumimoji="1" lang="ja-JP" altLang="ja-JP" sz="1100">
              <a:solidFill>
                <a:schemeClr val="dk1"/>
              </a:solidFill>
              <a:effectLst/>
              <a:latin typeface="+mn-lt"/>
              <a:ea typeface="+mn-ea"/>
              <a:cs typeface="+mn-cs"/>
            </a:rPr>
            <a:t>　また、普通建設事業費は住民１人当たり</a:t>
          </a:r>
          <a:r>
            <a:rPr kumimoji="1" lang="en-US" altLang="ja-JP" sz="1100">
              <a:solidFill>
                <a:schemeClr val="dk1"/>
              </a:solidFill>
              <a:effectLst/>
              <a:latin typeface="+mn-lt"/>
              <a:ea typeface="+mn-ea"/>
              <a:cs typeface="+mn-cs"/>
            </a:rPr>
            <a:t>242,252</a:t>
          </a:r>
          <a:r>
            <a:rPr kumimoji="1" lang="ja-JP" altLang="ja-JP" sz="1100">
              <a:solidFill>
                <a:schemeClr val="dk1"/>
              </a:solidFill>
              <a:effectLst/>
              <a:latin typeface="+mn-lt"/>
              <a:ea typeface="+mn-ea"/>
              <a:cs typeface="+mn-cs"/>
            </a:rPr>
            <a:t>円と類似団体内平均値を</a:t>
          </a:r>
          <a:r>
            <a:rPr kumimoji="1" lang="en-US" altLang="ja-JP" sz="1100">
              <a:solidFill>
                <a:schemeClr val="dk1"/>
              </a:solidFill>
              <a:effectLst/>
              <a:latin typeface="+mn-lt"/>
              <a:ea typeface="+mn-ea"/>
              <a:cs typeface="+mn-cs"/>
            </a:rPr>
            <a:t>47,281</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傾向となっている。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北海道士幌町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5,829
5,681
259.19
8,887,019
8,435,391
383,284
4,451,449
5,906,421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141097</xdr:rowOff>
    </xdr:from>
    <xdr:to>
      <xdr:col>24</xdr:col>
      <xdr:colOff>63500</xdr:colOff>
      <xdr:row>33</xdr:row>
      <xdr:rowOff>150622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98947"/>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58691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9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150622</xdr:rowOff>
    </xdr:from>
    <xdr:to>
      <xdr:col>19</xdr:col>
      <xdr:colOff>177800</xdr:colOff>
      <xdr:row>34</xdr:row>
      <xdr:rowOff>35052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08472"/>
          <a:ext cx="889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39895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1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35052</xdr:rowOff>
    </xdr:from>
    <xdr:to>
      <xdr:col>15</xdr:col>
      <xdr:colOff>50800</xdr:colOff>
      <xdr:row>34</xdr:row>
      <xdr:rowOff>102235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64352"/>
          <a:ext cx="889000" cy="6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70502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8509</xdr:rowOff>
    </xdr:from>
    <xdr:to>
      <xdr:col>10</xdr:col>
      <xdr:colOff>114300</xdr:colOff>
      <xdr:row>34</xdr:row>
      <xdr:rowOff>102235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37809"/>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80027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20337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90297</xdr:rowOff>
    </xdr:from>
    <xdr:to>
      <xdr:col>24</xdr:col>
      <xdr:colOff>114300</xdr:colOff>
      <xdr:row>34</xdr:row>
      <xdr:rowOff>20447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4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113174</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9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99822</xdr:rowOff>
    </xdr:from>
    <xdr:to>
      <xdr:col>20</xdr:col>
      <xdr:colOff>38100</xdr:colOff>
      <xdr:row>34</xdr:row>
      <xdr:rowOff>29972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5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46499</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53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155702</xdr:rowOff>
    </xdr:from>
    <xdr:to>
      <xdr:col>15</xdr:col>
      <xdr:colOff>101600</xdr:colOff>
      <xdr:row>34</xdr:row>
      <xdr:rowOff>85852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1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102379</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58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51435</xdr:rowOff>
    </xdr:from>
    <xdr:to>
      <xdr:col>10</xdr:col>
      <xdr:colOff>165100</xdr:colOff>
      <xdr:row>34</xdr:row>
      <xdr:rowOff>153035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8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169562</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65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129159</xdr:rowOff>
    </xdr:from>
    <xdr:to>
      <xdr:col>6</xdr:col>
      <xdr:colOff>38100</xdr:colOff>
      <xdr:row>34</xdr:row>
      <xdr:rowOff>59309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8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75836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56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126361</xdr:rowOff>
    </xdr:from>
    <xdr:to>
      <xdr:col>24</xdr:col>
      <xdr:colOff>63500</xdr:colOff>
      <xdr:row>57</xdr:row>
      <xdr:rowOff>41005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27561"/>
          <a:ext cx="838200" cy="8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51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126361</xdr:rowOff>
    </xdr:from>
    <xdr:to>
      <xdr:col>19</xdr:col>
      <xdr:colOff>177800</xdr:colOff>
      <xdr:row>57</xdr:row>
      <xdr:rowOff>11067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27561"/>
          <a:ext cx="889000" cy="5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82456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85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83515</xdr:rowOff>
    </xdr:from>
    <xdr:to>
      <xdr:col>15</xdr:col>
      <xdr:colOff>50800</xdr:colOff>
      <xdr:row>57</xdr:row>
      <xdr:rowOff>11067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684715"/>
          <a:ext cx="889000" cy="9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83515</xdr:rowOff>
    </xdr:from>
    <xdr:to>
      <xdr:col>10</xdr:col>
      <xdr:colOff>114300</xdr:colOff>
      <xdr:row>58</xdr:row>
      <xdr:rowOff>4153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684715"/>
          <a:ext cx="889000" cy="26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21038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161655</xdr:rowOff>
    </xdr:from>
    <xdr:to>
      <xdr:col>24</xdr:col>
      <xdr:colOff>114300</xdr:colOff>
      <xdr:row>57</xdr:row>
      <xdr:rowOff>91805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6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13082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14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75561</xdr:rowOff>
    </xdr:from>
    <xdr:to>
      <xdr:col>20</xdr:col>
      <xdr:colOff>38100</xdr:colOff>
      <xdr:row>57</xdr:row>
      <xdr:rowOff>5711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7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22238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451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131717</xdr:rowOff>
    </xdr:from>
    <xdr:to>
      <xdr:col>15</xdr:col>
      <xdr:colOff>101600</xdr:colOff>
      <xdr:row>57</xdr:row>
      <xdr:rowOff>61867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3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52994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2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32715</xdr:rowOff>
    </xdr:from>
    <xdr:to>
      <xdr:col>10</xdr:col>
      <xdr:colOff>165100</xdr:colOff>
      <xdr:row>56</xdr:row>
      <xdr:rowOff>134315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3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125442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2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124803</xdr:rowOff>
    </xdr:from>
    <xdr:to>
      <xdr:col>6</xdr:col>
      <xdr:colOff>38100</xdr:colOff>
      <xdr:row>58</xdr:row>
      <xdr:rowOff>54953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9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46080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99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81818</xdr:rowOff>
    </xdr:from>
    <xdr:to>
      <xdr:col>24</xdr:col>
      <xdr:colOff>63500</xdr:colOff>
      <xdr:row>75</xdr:row>
      <xdr:rowOff>28605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69118"/>
          <a:ext cx="838200" cy="1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107880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95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111436</xdr:rowOff>
    </xdr:from>
    <xdr:to>
      <xdr:col>19</xdr:col>
      <xdr:colOff>177800</xdr:colOff>
      <xdr:row>75</xdr:row>
      <xdr:rowOff>28605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798736"/>
          <a:ext cx="889000" cy="8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118711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111436</xdr:rowOff>
    </xdr:from>
    <xdr:to>
      <xdr:col>15</xdr:col>
      <xdr:colOff>50800</xdr:colOff>
      <xdr:row>75</xdr:row>
      <xdr:rowOff>105296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798736"/>
          <a:ext cx="889000" cy="16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65475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105296</xdr:rowOff>
    </xdr:from>
    <xdr:to>
      <xdr:col>10</xdr:col>
      <xdr:colOff>114300</xdr:colOff>
      <xdr:row>75</xdr:row>
      <xdr:rowOff>145657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64046"/>
          <a:ext cx="889000" cy="4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48641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99948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31018</xdr:rowOff>
    </xdr:from>
    <xdr:to>
      <xdr:col>24</xdr:col>
      <xdr:colOff>114300</xdr:colOff>
      <xdr:row>74</xdr:row>
      <xdr:rowOff>132618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1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53895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69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149255</xdr:rowOff>
    </xdr:from>
    <xdr:to>
      <xdr:col>20</xdr:col>
      <xdr:colOff>38100</xdr:colOff>
      <xdr:row>75</xdr:row>
      <xdr:rowOff>79405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3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95932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11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60636</xdr:rowOff>
    </xdr:from>
    <xdr:to>
      <xdr:col>15</xdr:col>
      <xdr:colOff>101600</xdr:colOff>
      <xdr:row>74</xdr:row>
      <xdr:rowOff>162236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4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7313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23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54496</xdr:rowOff>
    </xdr:from>
    <xdr:to>
      <xdr:col>10</xdr:col>
      <xdr:colOff>165100</xdr:colOff>
      <xdr:row>75</xdr:row>
      <xdr:rowOff>156096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1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1173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88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94857</xdr:rowOff>
    </xdr:from>
    <xdr:to>
      <xdr:col>6</xdr:col>
      <xdr:colOff>38100</xdr:colOff>
      <xdr:row>76</xdr:row>
      <xdr:rowOff>25006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536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41534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2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49414</xdr:rowOff>
    </xdr:from>
    <xdr:to>
      <xdr:col>24</xdr:col>
      <xdr:colOff>63500</xdr:colOff>
      <xdr:row>95</xdr:row>
      <xdr:rowOff>78367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337164"/>
          <a:ext cx="838200" cy="2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38096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97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78367</xdr:rowOff>
    </xdr:from>
    <xdr:to>
      <xdr:col>19</xdr:col>
      <xdr:colOff>177800</xdr:colOff>
      <xdr:row>96</xdr:row>
      <xdr:rowOff>60013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366117"/>
          <a:ext cx="889000" cy="15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20528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60013</xdr:rowOff>
    </xdr:from>
    <xdr:to>
      <xdr:col>15</xdr:col>
      <xdr:colOff>50800</xdr:colOff>
      <xdr:row>96</xdr:row>
      <xdr:rowOff>96673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519213"/>
          <a:ext cx="889000" cy="3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25711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15060</xdr:rowOff>
    </xdr:from>
    <xdr:to>
      <xdr:col>10</xdr:col>
      <xdr:colOff>114300</xdr:colOff>
      <xdr:row>96</xdr:row>
      <xdr:rowOff>96673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474260"/>
          <a:ext cx="889000" cy="8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78906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94240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2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170064</xdr:rowOff>
    </xdr:from>
    <xdr:to>
      <xdr:col>24</xdr:col>
      <xdr:colOff>114300</xdr:colOff>
      <xdr:row>95</xdr:row>
      <xdr:rowOff>100214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28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21491</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137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27567</xdr:rowOff>
    </xdr:from>
    <xdr:to>
      <xdr:col>20</xdr:col>
      <xdr:colOff>38100</xdr:colOff>
      <xdr:row>95</xdr:row>
      <xdr:rowOff>129167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31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145694</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497795" y="1609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9213</xdr:rowOff>
    </xdr:from>
    <xdr:to>
      <xdr:col>15</xdr:col>
      <xdr:colOff>101600</xdr:colOff>
      <xdr:row>96</xdr:row>
      <xdr:rowOff>110813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46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127340</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08795" y="1624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45873</xdr:rowOff>
    </xdr:from>
    <xdr:to>
      <xdr:col>10</xdr:col>
      <xdr:colOff>165100</xdr:colOff>
      <xdr:row>96</xdr:row>
      <xdr:rowOff>147473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50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164000</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19795" y="1628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135710</xdr:rowOff>
    </xdr:from>
    <xdr:to>
      <xdr:col>6</xdr:col>
      <xdr:colOff>38100</xdr:colOff>
      <xdr:row>96</xdr:row>
      <xdr:rowOff>65860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42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82387</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30795" y="1619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135128</xdr:rowOff>
    </xdr:from>
    <xdr:to>
      <xdr:col>55</xdr:col>
      <xdr:colOff>0</xdr:colOff>
      <xdr:row>35</xdr:row>
      <xdr:rowOff>138557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5964428"/>
          <a:ext cx="838200" cy="17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50563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65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98933</xdr:rowOff>
    </xdr:from>
    <xdr:to>
      <xdr:col>50</xdr:col>
      <xdr:colOff>114300</xdr:colOff>
      <xdr:row>35</xdr:row>
      <xdr:rowOff>138557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099683"/>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166768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81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98933</xdr:rowOff>
    </xdr:from>
    <xdr:to>
      <xdr:col>45</xdr:col>
      <xdr:colOff>177800</xdr:colOff>
      <xdr:row>35</xdr:row>
      <xdr:rowOff>168656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099683"/>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7891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94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47879</xdr:rowOff>
    </xdr:from>
    <xdr:to>
      <xdr:col>41</xdr:col>
      <xdr:colOff>50800</xdr:colOff>
      <xdr:row>35</xdr:row>
      <xdr:rowOff>168656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5877179"/>
          <a:ext cx="889000" cy="29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8462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95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161244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76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84328</xdr:rowOff>
    </xdr:from>
    <xdr:to>
      <xdr:col>55</xdr:col>
      <xdr:colOff>50800</xdr:colOff>
      <xdr:row>35</xdr:row>
      <xdr:rowOff>14478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591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107205</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76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87757</xdr:rowOff>
    </xdr:from>
    <xdr:to>
      <xdr:col>50</xdr:col>
      <xdr:colOff>165100</xdr:colOff>
      <xdr:row>36</xdr:row>
      <xdr:rowOff>17907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34434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48133</xdr:rowOff>
    </xdr:from>
    <xdr:to>
      <xdr:col>46</xdr:col>
      <xdr:colOff>38100</xdr:colOff>
      <xdr:row>35</xdr:row>
      <xdr:rowOff>149733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04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166260</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824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117856</xdr:rowOff>
    </xdr:from>
    <xdr:to>
      <xdr:col>41</xdr:col>
      <xdr:colOff>101600</xdr:colOff>
      <xdr:row>36</xdr:row>
      <xdr:rowOff>48006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11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64533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89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168529</xdr:rowOff>
    </xdr:from>
    <xdr:to>
      <xdr:col>36</xdr:col>
      <xdr:colOff>165100</xdr:colOff>
      <xdr:row>34</xdr:row>
      <xdr:rowOff>98679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82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115206</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60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33685</xdr:rowOff>
    </xdr:from>
    <xdr:to>
      <xdr:col>55</xdr:col>
      <xdr:colOff>0</xdr:colOff>
      <xdr:row>55</xdr:row>
      <xdr:rowOff>4552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8949085"/>
          <a:ext cx="838200" cy="48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74345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04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52604</xdr:rowOff>
    </xdr:from>
    <xdr:to>
      <xdr:col>50</xdr:col>
      <xdr:colOff>114300</xdr:colOff>
      <xdr:row>55</xdr:row>
      <xdr:rowOff>4552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139454"/>
          <a:ext cx="889000" cy="29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162516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59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52604</xdr:rowOff>
    </xdr:from>
    <xdr:to>
      <xdr:col>45</xdr:col>
      <xdr:colOff>177800</xdr:colOff>
      <xdr:row>54</xdr:row>
      <xdr:rowOff>94492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139454"/>
          <a:ext cx="889000" cy="21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34400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63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1694</xdr:rowOff>
    </xdr:from>
    <xdr:to>
      <xdr:col>41</xdr:col>
      <xdr:colOff>50800</xdr:colOff>
      <xdr:row>54</xdr:row>
      <xdr:rowOff>94492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259994"/>
          <a:ext cx="889000" cy="9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64964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66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42501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6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154335</xdr:rowOff>
    </xdr:from>
    <xdr:to>
      <xdr:col>55</xdr:col>
      <xdr:colOff>50800</xdr:colOff>
      <xdr:row>52</xdr:row>
      <xdr:rowOff>84485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88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5762</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874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125202</xdr:rowOff>
    </xdr:from>
    <xdr:to>
      <xdr:col>50</xdr:col>
      <xdr:colOff>165100</xdr:colOff>
      <xdr:row>55</xdr:row>
      <xdr:rowOff>55352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38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71879</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9158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1804</xdr:rowOff>
    </xdr:from>
    <xdr:to>
      <xdr:col>46</xdr:col>
      <xdr:colOff>38100</xdr:colOff>
      <xdr:row>53</xdr:row>
      <xdr:rowOff>103404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08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119931</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50795" y="8863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43692</xdr:rowOff>
    </xdr:from>
    <xdr:to>
      <xdr:col>41</xdr:col>
      <xdr:colOff>101600</xdr:colOff>
      <xdr:row>54</xdr:row>
      <xdr:rowOff>145292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30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161819</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5" y="907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122344</xdr:rowOff>
    </xdr:from>
    <xdr:to>
      <xdr:col>36</xdr:col>
      <xdr:colOff>165100</xdr:colOff>
      <xdr:row>54</xdr:row>
      <xdr:rowOff>52494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20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69021</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672795" y="898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82107</xdr:rowOff>
    </xdr:from>
    <xdr:to>
      <xdr:col>55</xdr:col>
      <xdr:colOff>0</xdr:colOff>
      <xdr:row>77</xdr:row>
      <xdr:rowOff>106997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283757"/>
          <a:ext cx="838200" cy="2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38775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4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82107</xdr:rowOff>
    </xdr:from>
    <xdr:to>
      <xdr:col>50</xdr:col>
      <xdr:colOff>114300</xdr:colOff>
      <xdr:row>77</xdr:row>
      <xdr:rowOff>89078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283757"/>
          <a:ext cx="889000" cy="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134859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89078</xdr:rowOff>
    </xdr:from>
    <xdr:to>
      <xdr:col>45</xdr:col>
      <xdr:colOff>177800</xdr:colOff>
      <xdr:row>77</xdr:row>
      <xdr:rowOff>101707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290728"/>
          <a:ext cx="889000" cy="1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158292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101707</xdr:rowOff>
    </xdr:from>
    <xdr:to>
      <xdr:col>41</xdr:col>
      <xdr:colOff>50800</xdr:colOff>
      <xdr:row>77</xdr:row>
      <xdr:rowOff>157635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03357"/>
          <a:ext cx="889000" cy="5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164028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53346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2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56197</xdr:rowOff>
    </xdr:from>
    <xdr:to>
      <xdr:col>55</xdr:col>
      <xdr:colOff>50800</xdr:colOff>
      <xdr:row>77</xdr:row>
      <xdr:rowOff>157797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5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79074</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0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31307</xdr:rowOff>
    </xdr:from>
    <xdr:to>
      <xdr:col>50</xdr:col>
      <xdr:colOff>165100</xdr:colOff>
      <xdr:row>77</xdr:row>
      <xdr:rowOff>132907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149434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0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38278</xdr:rowOff>
    </xdr:from>
    <xdr:to>
      <xdr:col>46</xdr:col>
      <xdr:colOff>38100</xdr:colOff>
      <xdr:row>77</xdr:row>
      <xdr:rowOff>139878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3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156405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1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50907</xdr:rowOff>
    </xdr:from>
    <xdr:to>
      <xdr:col>41</xdr:col>
      <xdr:colOff>101600</xdr:colOff>
      <xdr:row>77</xdr:row>
      <xdr:rowOff>152507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143634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34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106835</xdr:rowOff>
    </xdr:from>
    <xdr:to>
      <xdr:col>36</xdr:col>
      <xdr:colOff>165100</xdr:colOff>
      <xdr:row>78</xdr:row>
      <xdr:rowOff>36985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0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53512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8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121000</xdr:rowOff>
    </xdr:from>
    <xdr:to>
      <xdr:col>55</xdr:col>
      <xdr:colOff>0</xdr:colOff>
      <xdr:row>95</xdr:row>
      <xdr:rowOff>161691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408750"/>
          <a:ext cx="8382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121000</xdr:rowOff>
    </xdr:from>
    <xdr:to>
      <xdr:col>50</xdr:col>
      <xdr:colOff>114300</xdr:colOff>
      <xdr:row>96</xdr:row>
      <xdr:rowOff>125028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408750"/>
          <a:ext cx="889000" cy="17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28584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28372</xdr:rowOff>
    </xdr:from>
    <xdr:to>
      <xdr:col>45</xdr:col>
      <xdr:colOff>177800</xdr:colOff>
      <xdr:row>96</xdr:row>
      <xdr:rowOff>125028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487572"/>
          <a:ext cx="889000" cy="9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69794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170259</xdr:rowOff>
    </xdr:from>
    <xdr:to>
      <xdr:col>41</xdr:col>
      <xdr:colOff>50800</xdr:colOff>
      <xdr:row>96</xdr:row>
      <xdr:rowOff>28372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458009"/>
          <a:ext cx="889000" cy="2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75274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3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110891</xdr:rowOff>
    </xdr:from>
    <xdr:to>
      <xdr:col>55</xdr:col>
      <xdr:colOff>50800</xdr:colOff>
      <xdr:row>96</xdr:row>
      <xdr:rowOff>41041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39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89318</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377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70200</xdr:rowOff>
    </xdr:from>
    <xdr:to>
      <xdr:col>50</xdr:col>
      <xdr:colOff>165100</xdr:colOff>
      <xdr:row>96</xdr:row>
      <xdr:rowOff>350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3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16877</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33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74228</xdr:rowOff>
    </xdr:from>
    <xdr:to>
      <xdr:col>46</xdr:col>
      <xdr:colOff>38100</xdr:colOff>
      <xdr:row>97</xdr:row>
      <xdr:rowOff>4378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3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166955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2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149022</xdr:rowOff>
    </xdr:from>
    <xdr:to>
      <xdr:col>41</xdr:col>
      <xdr:colOff>101600</xdr:colOff>
      <xdr:row>96</xdr:row>
      <xdr:rowOff>79172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3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70299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5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119459</xdr:rowOff>
    </xdr:from>
    <xdr:to>
      <xdr:col>36</xdr:col>
      <xdr:colOff>165100</xdr:colOff>
      <xdr:row>96</xdr:row>
      <xdr:rowOff>49609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0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66136</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182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93899</xdr:rowOff>
    </xdr:from>
    <xdr:to>
      <xdr:col>85</xdr:col>
      <xdr:colOff>127000</xdr:colOff>
      <xdr:row>38</xdr:row>
      <xdr:rowOff>37026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437549"/>
          <a:ext cx="838200" cy="11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138735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39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37026</xdr:rowOff>
    </xdr:from>
    <xdr:to>
      <xdr:col>81</xdr:col>
      <xdr:colOff>50800</xdr:colOff>
      <xdr:row>38</xdr:row>
      <xdr:rowOff>109754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552126"/>
          <a:ext cx="889000" cy="7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87943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8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77619</xdr:rowOff>
    </xdr:from>
    <xdr:to>
      <xdr:col>76</xdr:col>
      <xdr:colOff>114300</xdr:colOff>
      <xdr:row>38</xdr:row>
      <xdr:rowOff>109754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592719"/>
          <a:ext cx="889000" cy="3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72949</xdr:rowOff>
    </xdr:from>
    <xdr:to>
      <xdr:col>71</xdr:col>
      <xdr:colOff>177800</xdr:colOff>
      <xdr:row>38</xdr:row>
      <xdr:rowOff>77619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588049"/>
          <a:ext cx="889000" cy="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89592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43099</xdr:rowOff>
    </xdr:from>
    <xdr:to>
      <xdr:col>85</xdr:col>
      <xdr:colOff>177800</xdr:colOff>
      <xdr:row>37</xdr:row>
      <xdr:rowOff>144699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8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21526</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6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157676</xdr:rowOff>
    </xdr:from>
    <xdr:to>
      <xdr:col>81</xdr:col>
      <xdr:colOff>101600</xdr:colOff>
      <xdr:row>38</xdr:row>
      <xdr:rowOff>87826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0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78953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59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58954</xdr:rowOff>
    </xdr:from>
    <xdr:to>
      <xdr:col>76</xdr:col>
      <xdr:colOff>165100</xdr:colOff>
      <xdr:row>38</xdr:row>
      <xdr:rowOff>160554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7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151681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6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26819</xdr:rowOff>
    </xdr:from>
    <xdr:to>
      <xdr:col>72</xdr:col>
      <xdr:colOff>38100</xdr:colOff>
      <xdr:row>38</xdr:row>
      <xdr:rowOff>128419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4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119546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3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22149</xdr:rowOff>
    </xdr:from>
    <xdr:to>
      <xdr:col>67</xdr:col>
      <xdr:colOff>101600</xdr:colOff>
      <xdr:row>38</xdr:row>
      <xdr:rowOff>123749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3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114876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2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55053</xdr:rowOff>
    </xdr:from>
    <xdr:to>
      <xdr:col>85</xdr:col>
      <xdr:colOff>127000</xdr:colOff>
      <xdr:row>55</xdr:row>
      <xdr:rowOff>95238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484803"/>
          <a:ext cx="838200" cy="4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33990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3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95238</xdr:rowOff>
    </xdr:from>
    <xdr:to>
      <xdr:col>81</xdr:col>
      <xdr:colOff>50800</xdr:colOff>
      <xdr:row>55</xdr:row>
      <xdr:rowOff>116574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524988"/>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158463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75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63321</xdr:rowOff>
    </xdr:from>
    <xdr:to>
      <xdr:col>76</xdr:col>
      <xdr:colOff>114300</xdr:colOff>
      <xdr:row>55</xdr:row>
      <xdr:rowOff>116574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493071"/>
          <a:ext cx="889000" cy="5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24320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79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39367</xdr:rowOff>
    </xdr:from>
    <xdr:to>
      <xdr:col>71</xdr:col>
      <xdr:colOff>177800</xdr:colOff>
      <xdr:row>55</xdr:row>
      <xdr:rowOff>63321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469117"/>
          <a:ext cx="889000" cy="2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43618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81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50738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2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4253</xdr:rowOff>
    </xdr:from>
    <xdr:to>
      <xdr:col>85</xdr:col>
      <xdr:colOff>177800</xdr:colOff>
      <xdr:row>55</xdr:row>
      <xdr:rowOff>105853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43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27130</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285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44438</xdr:rowOff>
    </xdr:from>
    <xdr:to>
      <xdr:col>81</xdr:col>
      <xdr:colOff>101600</xdr:colOff>
      <xdr:row>55</xdr:row>
      <xdr:rowOff>146038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4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162565</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249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65774</xdr:rowOff>
    </xdr:from>
    <xdr:to>
      <xdr:col>76</xdr:col>
      <xdr:colOff>165100</xdr:colOff>
      <xdr:row>55</xdr:row>
      <xdr:rowOff>167374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49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12451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270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12521</xdr:rowOff>
    </xdr:from>
    <xdr:to>
      <xdr:col>72</xdr:col>
      <xdr:colOff>38100</xdr:colOff>
      <xdr:row>55</xdr:row>
      <xdr:rowOff>114121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44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130648</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217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160017</xdr:rowOff>
    </xdr:from>
    <xdr:to>
      <xdr:col>67</xdr:col>
      <xdr:colOff>101600</xdr:colOff>
      <xdr:row>55</xdr:row>
      <xdr:rowOff>90167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41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106694</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19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170842</xdr:rowOff>
    </xdr:from>
    <xdr:to>
      <xdr:col>85</xdr:col>
      <xdr:colOff>127000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43942"/>
          <a:ext cx="838200" cy="4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63747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6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170842</xdr:rowOff>
    </xdr:from>
    <xdr:to>
      <xdr:col>81</xdr:col>
      <xdr:colOff>50800</xdr:colOff>
      <xdr:row>79</xdr:row>
      <xdr:rowOff>1640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43942"/>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1640</xdr:rowOff>
    </xdr:from>
    <xdr:to>
      <xdr:col>76</xdr:col>
      <xdr:colOff>114300</xdr:colOff>
      <xdr:row>79</xdr:row>
      <xdr:rowOff>30262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546190"/>
          <a:ext cx="889000" cy="2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30262</xdr:rowOff>
    </xdr:from>
    <xdr:to>
      <xdr:col>71</xdr:col>
      <xdr:colOff>177800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574812"/>
          <a:ext cx="889000" cy="1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157559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1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120042</xdr:rowOff>
    </xdr:from>
    <xdr:to>
      <xdr:col>81</xdr:col>
      <xdr:colOff>101600</xdr:colOff>
      <xdr:row>79</xdr:row>
      <xdr:rowOff>50192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9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41319</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8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122290</xdr:rowOff>
    </xdr:from>
    <xdr:to>
      <xdr:col>76</xdr:col>
      <xdr:colOff>165100</xdr:colOff>
      <xdr:row>79</xdr:row>
      <xdr:rowOff>52440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43567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5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150912</xdr:rowOff>
    </xdr:from>
    <xdr:to>
      <xdr:col>72</xdr:col>
      <xdr:colOff>38100</xdr:colOff>
      <xdr:row>79</xdr:row>
      <xdr:rowOff>81062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2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72189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61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84001</xdr:rowOff>
    </xdr:from>
    <xdr:to>
      <xdr:col>85</xdr:col>
      <xdr:colOff>127000</xdr:colOff>
      <xdr:row>96</xdr:row>
      <xdr:rowOff>86638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543201"/>
          <a:ext cx="838200" cy="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7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155874</xdr:rowOff>
    </xdr:from>
    <xdr:to>
      <xdr:col>81</xdr:col>
      <xdr:colOff>50800</xdr:colOff>
      <xdr:row>96</xdr:row>
      <xdr:rowOff>84001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443624"/>
          <a:ext cx="889000" cy="9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130563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24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155874</xdr:rowOff>
    </xdr:from>
    <xdr:to>
      <xdr:col>76</xdr:col>
      <xdr:colOff>114300</xdr:colOff>
      <xdr:row>96</xdr:row>
      <xdr:rowOff>103219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443624"/>
          <a:ext cx="889000" cy="11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147409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66636</xdr:rowOff>
    </xdr:from>
    <xdr:to>
      <xdr:col>71</xdr:col>
      <xdr:colOff>177800</xdr:colOff>
      <xdr:row>96</xdr:row>
      <xdr:rowOff>103219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525836"/>
          <a:ext cx="889000" cy="3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5749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4560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6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35838</xdr:rowOff>
    </xdr:from>
    <xdr:to>
      <xdr:col>85</xdr:col>
      <xdr:colOff>177800</xdr:colOff>
      <xdr:row>96</xdr:row>
      <xdr:rowOff>137438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49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58715</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34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33201</xdr:rowOff>
    </xdr:from>
    <xdr:to>
      <xdr:col>81</xdr:col>
      <xdr:colOff>101600</xdr:colOff>
      <xdr:row>96</xdr:row>
      <xdr:rowOff>134801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49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125928</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5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105074</xdr:rowOff>
    </xdr:from>
    <xdr:to>
      <xdr:col>76</xdr:col>
      <xdr:colOff>165100</xdr:colOff>
      <xdr:row>96</xdr:row>
      <xdr:rowOff>35224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39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51751</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168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52419</xdr:rowOff>
    </xdr:from>
    <xdr:to>
      <xdr:col>72</xdr:col>
      <xdr:colOff>38100</xdr:colOff>
      <xdr:row>96</xdr:row>
      <xdr:rowOff>154019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1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170546</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286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15836</xdr:rowOff>
    </xdr:from>
    <xdr:to>
      <xdr:col>67</xdr:col>
      <xdr:colOff>101600</xdr:colOff>
      <xdr:row>96</xdr:row>
      <xdr:rowOff>117436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47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133963</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250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衛生費は、国保病院事業会計への繰出金が増加したことが、類似団体内平均を大きく上回る要因である。</a:t>
          </a:r>
          <a:endParaRPr lang="ja-JP" altLang="ja-JP" sz="1400">
            <a:effectLst/>
          </a:endParaRPr>
        </a:p>
        <a:p>
          <a:r>
            <a:rPr kumimoji="1" lang="ja-JP" altLang="ja-JP" sz="1100">
              <a:solidFill>
                <a:schemeClr val="dk1"/>
              </a:solidFill>
              <a:effectLst/>
              <a:latin typeface="+mn-lt"/>
              <a:ea typeface="+mn-ea"/>
              <a:cs typeface="+mn-cs"/>
            </a:rPr>
            <a:t>　農林水産業費は、国営土地改良事業償還負担金の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が主な要因である。</a:t>
          </a:r>
          <a:endParaRPr lang="ja-JP" altLang="ja-JP" sz="1400">
            <a:effectLst/>
          </a:endParaRPr>
        </a:p>
        <a:p>
          <a:r>
            <a:rPr kumimoji="1" lang="ja-JP" altLang="ja-JP" sz="1100">
              <a:solidFill>
                <a:schemeClr val="dk1"/>
              </a:solidFill>
              <a:effectLst/>
              <a:latin typeface="+mn-lt"/>
              <a:ea typeface="+mn-ea"/>
              <a:cs typeface="+mn-cs"/>
            </a:rPr>
            <a:t>　公債費は、</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に一部繰上償還を行っていることが減少の主な要因である。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北海道士幌町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財政調整基金については、</a:t>
          </a:r>
          <a:r>
            <a:rPr kumimoji="1" lang="en-US" altLang="ja-JP" sz="1100">
              <a:solidFill>
                <a:schemeClr val="dk1"/>
              </a:solidFill>
              <a:effectLst/>
              <a:latin typeface="+mn-lt"/>
              <a:ea typeface="+mn-ea"/>
              <a:cs typeface="+mn-cs"/>
            </a:rPr>
            <a:t>H26</a:t>
          </a:r>
          <a:r>
            <a:rPr kumimoji="1" lang="ja-JP" altLang="ja-JP" sz="1100">
              <a:solidFill>
                <a:schemeClr val="dk1"/>
              </a:solidFill>
              <a:effectLst/>
              <a:latin typeface="+mn-lt"/>
              <a:ea typeface="+mn-ea"/>
              <a:cs typeface="+mn-cs"/>
            </a:rPr>
            <a:t>を除き、</a:t>
          </a:r>
          <a:r>
            <a:rPr kumimoji="1" lang="en-US" altLang="ja-JP" sz="1100">
              <a:solidFill>
                <a:schemeClr val="dk1"/>
              </a:solidFill>
              <a:effectLst/>
              <a:latin typeface="+mn-lt"/>
              <a:ea typeface="+mn-ea"/>
              <a:cs typeface="+mn-cs"/>
            </a:rPr>
            <a:t>H22</a:t>
          </a:r>
          <a:r>
            <a:rPr kumimoji="1" lang="ja-JP" altLang="ja-JP" sz="1100">
              <a:solidFill>
                <a:schemeClr val="dk1"/>
              </a:solidFill>
              <a:effectLst/>
              <a:latin typeface="+mn-lt"/>
              <a:ea typeface="+mn-ea"/>
              <a:cs typeface="+mn-cs"/>
            </a:rPr>
            <a:t>からそれぞれ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百万円から</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百万円積み立て、適切な財源確保と歳出の精査により、残高・標準財政規模比ともに増加していたが、</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にかけて３年連続実質単年度収支が赤字となったことから、</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と</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に基金の取崩しを行った。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物価高騰による物件費の増などの影響により</a:t>
          </a:r>
          <a:r>
            <a:rPr kumimoji="1" lang="ja-JP" altLang="ja-JP" sz="1100">
              <a:solidFill>
                <a:schemeClr val="dk1"/>
              </a:solidFill>
              <a:effectLst/>
              <a:latin typeface="+mn-lt"/>
              <a:ea typeface="+mn-ea"/>
              <a:cs typeface="+mn-cs"/>
            </a:rPr>
            <a:t>、実質単年度収支が赤字となったことから、基金の取崩しを行った。</a:t>
          </a:r>
          <a:endParaRPr lang="ja-JP" altLang="ja-JP">
            <a:effectLst/>
          </a:endParaRPr>
        </a:p>
        <a:p>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北海道士幌町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全会計において、</a:t>
          </a:r>
          <a:r>
            <a:rPr kumimoji="1" lang="ja-JP" altLang="en-US" sz="1100">
              <a:solidFill>
                <a:schemeClr val="dk1"/>
              </a:solidFill>
              <a:effectLst/>
              <a:latin typeface="+mn-lt"/>
              <a:ea typeface="+mn-ea"/>
              <a:cs typeface="+mn-cs"/>
            </a:rPr>
            <a:t>連結</a:t>
          </a:r>
          <a:r>
            <a:rPr kumimoji="1" lang="ja-JP" altLang="ja-JP" sz="1100">
              <a:solidFill>
                <a:schemeClr val="dk1"/>
              </a:solidFill>
              <a:effectLst/>
              <a:latin typeface="+mn-lt"/>
              <a:ea typeface="+mn-ea"/>
              <a:cs typeface="+mn-cs"/>
            </a:rPr>
            <a:t>実質赤字が生じていない状況であり、一般会計においては、地方交付税の減少などにより黒字額・標準財政規模比ともに減少していたが、令和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年度は、前年に引き続き回復基調となっている。特別会計においては、総じて黒字額は安定して推移している状況にある。</a:t>
          </a:r>
          <a:endParaRPr lang="ja-JP" altLang="ja-JP" sz="1400">
            <a:effectLst/>
          </a:endParaRPr>
        </a:p>
        <a:p>
          <a:r>
            <a:rPr kumimoji="1" lang="ja-JP" altLang="ja-JP" sz="1100">
              <a:solidFill>
                <a:schemeClr val="dk1"/>
              </a:solidFill>
              <a:effectLst/>
              <a:latin typeface="+mn-lt"/>
              <a:ea typeface="+mn-ea"/>
              <a:cs typeface="+mn-cs"/>
            </a:rPr>
            <a:t>　国民健康保険病院事業会計については、実質赤字は生じていないものの、入院・外来患者数の減少などの影響により収益構造が悪化し、黒字幅が縮小傾向となっている。</a:t>
          </a:r>
          <a:endParaRPr lang="ja-JP" altLang="ja-JP" sz="1400">
            <a:effectLst/>
          </a:endParaRPr>
        </a:p>
        <a:p>
          <a:r>
            <a:rPr kumimoji="1" lang="ja-JP" altLang="ja-JP" sz="1100">
              <a:solidFill>
                <a:schemeClr val="dk1"/>
              </a:solidFill>
              <a:effectLst/>
              <a:latin typeface="+mn-lt"/>
              <a:ea typeface="+mn-ea"/>
              <a:cs typeface="+mn-cs"/>
            </a:rPr>
            <a:t>　今後も、行財政改革の着実な取り組み、各特別会計・事業会計における自主財源の確保や民間委託等による経費の削減を図りながら、各会計とも健全な財政運営に努める。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40" zoomScaleNormal="40" workbookViewId="0">
      <selection activeCell="AO36" sqref="AO36:BC36"/>
    </sheetView>
  </sheetViews>
  <sheetFormatPr defaultColWidth="0" defaultRowHeight="10.5" zeroHeight="1" x14ac:dyDescent="0.25"/>
  <cols>
    <col min="1" max="11" width="2.1328125" style="174" customWidth="1"/>
    <col min="12" max="12" width="2.265625" style="174" customWidth="1"/>
    <col min="13" max="17" width="2.3984375" style="174" customWidth="1"/>
    <col min="18" max="119" width="2.1328125" style="174" customWidth="1"/>
    <col min="120" max="16384" width="0" style="174" hidden="1"/>
  </cols>
  <sheetData>
    <row r="1" spans="1:119" ht="33" customHeight="1" x14ac:dyDescent="0.2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3.25" thickBot="1" x14ac:dyDescent="0.3">
      <c r="B2" s="176" t="s">
        <v>77</v>
      </c>
      <c r="C2" s="176"/>
      <c r="D2" s="177"/>
    </row>
    <row r="3" spans="1:119" ht="18.75" customHeight="1" thickBot="1" x14ac:dyDescent="0.3">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8887019</v>
      </c>
      <c r="BO4" s="436"/>
      <c r="BP4" s="436"/>
      <c r="BQ4" s="436"/>
      <c r="BR4" s="436"/>
      <c r="BS4" s="436"/>
      <c r="BT4" s="436"/>
      <c r="BU4" s="437"/>
      <c r="BV4" s="435">
        <v>8377707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8.6</v>
      </c>
      <c r="CU4" s="576"/>
      <c r="CV4" s="576"/>
      <c r="CW4" s="576"/>
      <c r="CX4" s="576"/>
      <c r="CY4" s="576"/>
      <c r="CZ4" s="576"/>
      <c r="DA4" s="577"/>
      <c r="DB4" s="575">
        <v>6.2</v>
      </c>
      <c r="DC4" s="576"/>
      <c r="DD4" s="576"/>
      <c r="DE4" s="576"/>
      <c r="DF4" s="576"/>
      <c r="DG4" s="576"/>
      <c r="DH4" s="576"/>
      <c r="DI4" s="577"/>
    </row>
    <row r="5" spans="1:119" ht="18.75" customHeight="1" x14ac:dyDescent="0.2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8435391</v>
      </c>
      <c r="BO5" s="407"/>
      <c r="BP5" s="407"/>
      <c r="BQ5" s="407"/>
      <c r="BR5" s="407"/>
      <c r="BS5" s="407"/>
      <c r="BT5" s="407"/>
      <c r="BU5" s="408"/>
      <c r="BV5" s="406">
        <v>8016603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87.8</v>
      </c>
      <c r="CU5" s="404"/>
      <c r="CV5" s="404"/>
      <c r="CW5" s="404"/>
      <c r="CX5" s="404"/>
      <c r="CY5" s="404"/>
      <c r="CZ5" s="404"/>
      <c r="DA5" s="405"/>
      <c r="DB5" s="403">
        <v>88.5</v>
      </c>
      <c r="DC5" s="404"/>
      <c r="DD5" s="404"/>
      <c r="DE5" s="404"/>
      <c r="DF5" s="404"/>
      <c r="DG5" s="404"/>
      <c r="DH5" s="404"/>
      <c r="DI5" s="405"/>
    </row>
    <row r="6" spans="1:119" ht="18.75" customHeight="1" x14ac:dyDescent="0.2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451628</v>
      </c>
      <c r="BO6" s="407"/>
      <c r="BP6" s="407"/>
      <c r="BQ6" s="407"/>
      <c r="BR6" s="407"/>
      <c r="BS6" s="407"/>
      <c r="BT6" s="407"/>
      <c r="BU6" s="408"/>
      <c r="BV6" s="406">
        <v>361104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88.2</v>
      </c>
      <c r="CU6" s="550"/>
      <c r="CV6" s="550"/>
      <c r="CW6" s="550"/>
      <c r="CX6" s="550"/>
      <c r="CY6" s="550"/>
      <c r="CZ6" s="550"/>
      <c r="DA6" s="551"/>
      <c r="DB6" s="549">
        <v>89.4</v>
      </c>
      <c r="DC6" s="550"/>
      <c r="DD6" s="550"/>
      <c r="DE6" s="550"/>
      <c r="DF6" s="550"/>
      <c r="DG6" s="550"/>
      <c r="DH6" s="550"/>
      <c r="DI6" s="551"/>
    </row>
    <row r="7" spans="1:119" ht="18.75" customHeight="1" x14ac:dyDescent="0.2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68344</v>
      </c>
      <c r="BO7" s="407"/>
      <c r="BP7" s="407"/>
      <c r="BQ7" s="407"/>
      <c r="BR7" s="407"/>
      <c r="BS7" s="407"/>
      <c r="BT7" s="407"/>
      <c r="BU7" s="408"/>
      <c r="BV7" s="406">
        <v>85606</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4451449</v>
      </c>
      <c r="CU7" s="407"/>
      <c r="CV7" s="407"/>
      <c r="CW7" s="407"/>
      <c r="CX7" s="407"/>
      <c r="CY7" s="407"/>
      <c r="CZ7" s="407"/>
      <c r="DA7" s="408"/>
      <c r="DB7" s="406">
        <v>4414526</v>
      </c>
      <c r="DC7" s="407"/>
      <c r="DD7" s="407"/>
      <c r="DE7" s="407"/>
      <c r="DF7" s="407"/>
      <c r="DG7" s="407"/>
      <c r="DH7" s="407"/>
      <c r="DI7" s="408"/>
    </row>
    <row r="8" spans="1:119" ht="18.75" customHeight="1" thickBot="1" x14ac:dyDescent="0.3">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383284</v>
      </c>
      <c r="BO8" s="407"/>
      <c r="BP8" s="407"/>
      <c r="BQ8" s="407"/>
      <c r="BR8" s="407"/>
      <c r="BS8" s="407"/>
      <c r="BT8" s="407"/>
      <c r="BU8" s="408"/>
      <c r="BV8" s="406">
        <v>275498</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v>
      </c>
      <c r="CU8" s="510"/>
      <c r="CV8" s="510"/>
      <c r="CW8" s="510"/>
      <c r="CX8" s="510"/>
      <c r="CY8" s="510"/>
      <c r="CZ8" s="510"/>
      <c r="DA8" s="511"/>
      <c r="DB8" s="509">
        <v>0.3</v>
      </c>
      <c r="DC8" s="510"/>
      <c r="DD8" s="510"/>
      <c r="DE8" s="510"/>
      <c r="DF8" s="510"/>
      <c r="DG8" s="510"/>
      <c r="DH8" s="510"/>
      <c r="DI8" s="511"/>
    </row>
    <row r="9" spans="1:119" ht="18.75" customHeight="1" thickBot="1" x14ac:dyDescent="0.3">
      <c r="A9" s="175"/>
      <c r="B9" s="538" t="s">
        <v>106</v>
      </c>
      <c r="C9" s="539"/>
      <c r="D9" s="539"/>
      <c r="E9" s="539"/>
      <c r="F9" s="539"/>
      <c r="G9" s="539"/>
      <c r="H9" s="539"/>
      <c r="I9" s="539"/>
      <c r="J9" s="539"/>
      <c r="K9" s="457"/>
      <c r="L9" s="540" t="s">
        <v>107</v>
      </c>
      <c r="M9" s="541"/>
      <c r="N9" s="541"/>
      <c r="O9" s="541"/>
      <c r="P9" s="541"/>
      <c r="Q9" s="542"/>
      <c r="R9" s="543">
        <v>5848</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107786</v>
      </c>
      <c r="BO9" s="407"/>
      <c r="BP9" s="407"/>
      <c r="BQ9" s="407"/>
      <c r="BR9" s="407"/>
      <c r="BS9" s="407"/>
      <c r="BT9" s="407"/>
      <c r="BU9" s="408"/>
      <c r="BV9" s="406">
        <v>6300</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11.7</v>
      </c>
      <c r="CU9" s="404"/>
      <c r="CV9" s="404"/>
      <c r="CW9" s="404"/>
      <c r="CX9" s="404"/>
      <c r="CY9" s="404"/>
      <c r="CZ9" s="404"/>
      <c r="DA9" s="405"/>
      <c r="DB9" s="403">
        <v>11.6</v>
      </c>
      <c r="DC9" s="404"/>
      <c r="DD9" s="404"/>
      <c r="DE9" s="404"/>
      <c r="DF9" s="404"/>
      <c r="DG9" s="404"/>
      <c r="DH9" s="404"/>
      <c r="DI9" s="405"/>
    </row>
    <row r="10" spans="1:119" ht="18.75" customHeight="1" thickBot="1" x14ac:dyDescent="0.3">
      <c r="A10" s="175"/>
      <c r="B10" s="538"/>
      <c r="C10" s="539"/>
      <c r="D10" s="539"/>
      <c r="E10" s="539"/>
      <c r="F10" s="539"/>
      <c r="G10" s="539"/>
      <c r="H10" s="539"/>
      <c r="I10" s="539"/>
      <c r="J10" s="539"/>
      <c r="K10" s="457"/>
      <c r="L10" s="362" t="s">
        <v>112</v>
      </c>
      <c r="M10" s="363"/>
      <c r="N10" s="363"/>
      <c r="O10" s="363"/>
      <c r="P10" s="363"/>
      <c r="Q10" s="364"/>
      <c r="R10" s="359">
        <v>6132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67</v>
      </c>
      <c r="BO10" s="407"/>
      <c r="BP10" s="407"/>
      <c r="BQ10" s="407"/>
      <c r="BR10" s="407"/>
      <c r="BS10" s="407"/>
      <c r="BT10" s="407"/>
      <c r="BU10" s="408"/>
      <c r="BV10" s="406">
        <v>50057</v>
      </c>
      <c r="BW10" s="407"/>
      <c r="BX10" s="407"/>
      <c r="BY10" s="407"/>
      <c r="BZ10" s="407"/>
      <c r="CA10" s="407"/>
      <c r="CB10" s="407"/>
      <c r="CC10" s="408"/>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3">
      <c r="A11" s="175"/>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5">
      <c r="A12" s="175"/>
      <c r="B12" s="512" t="s">
        <v>122</v>
      </c>
      <c r="C12" s="513"/>
      <c r="D12" s="513"/>
      <c r="E12" s="513"/>
      <c r="F12" s="513"/>
      <c r="G12" s="513"/>
      <c r="H12" s="513"/>
      <c r="I12" s="513"/>
      <c r="J12" s="513"/>
      <c r="K12" s="514"/>
      <c r="L12" s="521" t="s">
        <v>123</v>
      </c>
      <c r="M12" s="522"/>
      <c r="N12" s="522"/>
      <c r="O12" s="522"/>
      <c r="P12" s="522"/>
      <c r="Q12" s="523"/>
      <c r="R12" s="524">
        <v>5829</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127</v>
      </c>
      <c r="AV12" s="465"/>
      <c r="AW12" s="465"/>
      <c r="AX12" s="465"/>
      <c r="AY12" s="420" t="s">
        <v>128</v>
      </c>
      <c r="AZ12" s="421"/>
      <c r="BA12" s="421"/>
      <c r="BB12" s="421"/>
      <c r="BC12" s="421"/>
      <c r="BD12" s="421"/>
      <c r="BE12" s="421"/>
      <c r="BF12" s="421"/>
      <c r="BG12" s="421"/>
      <c r="BH12" s="421"/>
      <c r="BI12" s="421"/>
      <c r="BJ12" s="421"/>
      <c r="BK12" s="421"/>
      <c r="BL12" s="421"/>
      <c r="BM12" s="422"/>
      <c r="BN12" s="406">
        <v>300000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5">
      <c r="A13" s="175"/>
      <c r="B13" s="515"/>
      <c r="C13" s="516"/>
      <c r="D13" s="516"/>
      <c r="E13" s="516"/>
      <c r="F13" s="516"/>
      <c r="G13" s="516"/>
      <c r="H13" s="516"/>
      <c r="I13" s="516"/>
      <c r="J13" s="516"/>
      <c r="K13" s="517"/>
      <c r="L13" s="190"/>
      <c r="M13" s="490" t="s">
        <v>130</v>
      </c>
      <c r="N13" s="491"/>
      <c r="O13" s="491"/>
      <c r="P13" s="491"/>
      <c r="Q13" s="492"/>
      <c r="R13" s="493">
        <v>5681</v>
      </c>
      <c r="S13" s="494"/>
      <c r="T13" s="494"/>
      <c r="U13" s="494"/>
      <c r="V13" s="495"/>
      <c r="W13" s="496" t="s">
        <v>131</v>
      </c>
      <c r="X13" s="392"/>
      <c r="Y13" s="392"/>
      <c r="Z13" s="392"/>
      <c r="AA13" s="392"/>
      <c r="AB13" s="393"/>
      <c r="AC13" s="359">
        <v>1377</v>
      </c>
      <c r="AD13" s="360"/>
      <c r="AE13" s="360"/>
      <c r="AF13" s="360"/>
      <c r="AG13" s="361"/>
      <c r="AH13" s="359">
        <v>1430</v>
      </c>
      <c r="AI13" s="360"/>
      <c r="AJ13" s="360"/>
      <c r="AK13" s="360"/>
      <c r="AL13" s="419"/>
      <c r="AM13" s="463" t="s">
        <v>132</v>
      </c>
      <c r="AN13" s="363"/>
      <c r="AO13" s="363"/>
      <c r="AP13" s="363"/>
      <c r="AQ13" s="363"/>
      <c r="AR13" s="363"/>
      <c r="AS13" s="363"/>
      <c r="AT13" s="364"/>
      <c r="AU13" s="464" t="s">
        <v>127</v>
      </c>
      <c r="AV13" s="465"/>
      <c r="AW13" s="465"/>
      <c r="AX13" s="465"/>
      <c r="AY13" s="420" t="s">
        <v>133</v>
      </c>
      <c r="AZ13" s="421"/>
      <c r="BA13" s="421"/>
      <c r="BB13" s="421"/>
      <c r="BC13" s="421"/>
      <c r="BD13" s="421"/>
      <c r="BE13" s="421"/>
      <c r="BF13" s="421"/>
      <c r="BG13" s="421"/>
      <c r="BH13" s="421"/>
      <c r="BI13" s="421"/>
      <c r="BJ13" s="421"/>
      <c r="BK13" s="421"/>
      <c r="BL13" s="421"/>
      <c r="BM13" s="422"/>
      <c r="BN13" s="406">
        <v>-192147</v>
      </c>
      <c r="BO13" s="407"/>
      <c r="BP13" s="407"/>
      <c r="BQ13" s="407"/>
      <c r="BR13" s="407"/>
      <c r="BS13" s="407"/>
      <c r="BT13" s="407"/>
      <c r="BU13" s="408"/>
      <c r="BV13" s="406">
        <v>56357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v>
      </c>
      <c r="CU13" s="404"/>
      <c r="CV13" s="404"/>
      <c r="CW13" s="404"/>
      <c r="CX13" s="404"/>
      <c r="CY13" s="404"/>
      <c r="CZ13" s="404"/>
      <c r="DA13" s="405"/>
      <c r="DB13" s="403">
        <v>7.1</v>
      </c>
      <c r="DC13" s="404"/>
      <c r="DD13" s="404"/>
      <c r="DE13" s="404"/>
      <c r="DF13" s="404"/>
      <c r="DG13" s="404"/>
      <c r="DH13" s="404"/>
      <c r="DI13" s="405"/>
    </row>
    <row r="14" spans="1:119" ht="18.75" customHeight="1" thickBot="1" x14ac:dyDescent="0.3">
      <c r="A14" s="175"/>
      <c r="B14" s="515"/>
      <c r="C14" s="516"/>
      <c r="D14" s="516"/>
      <c r="E14" s="516"/>
      <c r="F14" s="516"/>
      <c r="G14" s="516"/>
      <c r="H14" s="516"/>
      <c r="I14" s="516"/>
      <c r="J14" s="516"/>
      <c r="K14" s="517"/>
      <c r="L14" s="480" t="s">
        <v>135</v>
      </c>
      <c r="M14" s="533"/>
      <c r="N14" s="533"/>
      <c r="O14" s="533"/>
      <c r="P14" s="533"/>
      <c r="Q14" s="534"/>
      <c r="R14" s="493">
        <v>5883</v>
      </c>
      <c r="S14" s="494"/>
      <c r="T14" s="494"/>
      <c r="U14" s="494"/>
      <c r="V14" s="495"/>
      <c r="W14" s="497"/>
      <c r="X14" s="395"/>
      <c r="Y14" s="395"/>
      <c r="Z14" s="395"/>
      <c r="AA14" s="395"/>
      <c r="AB14" s="396"/>
      <c r="AC14" s="486">
        <v>43.2</v>
      </c>
      <c r="AD14" s="487"/>
      <c r="AE14" s="487"/>
      <c r="AF14" s="487"/>
      <c r="AG14" s="488"/>
      <c r="AH14" s="486">
        <v>42.9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25">
      <c r="A15" s="175"/>
      <c r="B15" s="515"/>
      <c r="C15" s="516"/>
      <c r="D15" s="516"/>
      <c r="E15" s="516"/>
      <c r="F15" s="516"/>
      <c r="G15" s="516"/>
      <c r="H15" s="516"/>
      <c r="I15" s="516"/>
      <c r="J15" s="516"/>
      <c r="K15" s="517"/>
      <c r="L15" s="190"/>
      <c r="M15" s="490" t="s">
        <v>130</v>
      </c>
      <c r="N15" s="491"/>
      <c r="O15" s="491"/>
      <c r="P15" s="491"/>
      <c r="Q15" s="492"/>
      <c r="R15" s="493">
        <v>5746</v>
      </c>
      <c r="S15" s="494"/>
      <c r="T15" s="494"/>
      <c r="U15" s="494"/>
      <c r="V15" s="495"/>
      <c r="W15" s="496" t="s">
        <v>137</v>
      </c>
      <c r="X15" s="392"/>
      <c r="Y15" s="392"/>
      <c r="Z15" s="392"/>
      <c r="AA15" s="392"/>
      <c r="AB15" s="393"/>
      <c r="AC15" s="359">
        <v>372</v>
      </c>
      <c r="AD15" s="360"/>
      <c r="AE15" s="360"/>
      <c r="AF15" s="360"/>
      <c r="AG15" s="361"/>
      <c r="AH15" s="359">
        <v>410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1250900</v>
      </c>
      <c r="BO15" s="436"/>
      <c r="BP15" s="436"/>
      <c r="BQ15" s="436"/>
      <c r="BR15" s="436"/>
      <c r="BS15" s="436"/>
      <c r="BT15" s="436"/>
      <c r="BU15" s="437"/>
      <c r="BV15" s="435">
        <v>1226913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2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11.7</v>
      </c>
      <c r="AD16" s="487"/>
      <c r="AE16" s="487"/>
      <c r="AF16" s="487"/>
      <c r="AG16" s="488"/>
      <c r="AH16" s="486">
        <v>12.3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4102940</v>
      </c>
      <c r="BO16" s="407"/>
      <c r="BP16" s="407"/>
      <c r="BQ16" s="407"/>
      <c r="BR16" s="407"/>
      <c r="BS16" s="407"/>
      <c r="BT16" s="407"/>
      <c r="BU16" s="408"/>
      <c r="BV16" s="406">
        <v>4061818</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3">
      <c r="A17" s="175"/>
      <c r="B17" s="518"/>
      <c r="C17" s="519"/>
      <c r="D17" s="519"/>
      <c r="E17" s="519"/>
      <c r="F17" s="519"/>
      <c r="G17" s="519"/>
      <c r="H17" s="519"/>
      <c r="I17" s="519"/>
      <c r="J17" s="519"/>
      <c r="K17" s="520"/>
      <c r="L17" s="194"/>
      <c r="M17" s="499" t="s">
        <v>143</v>
      </c>
      <c r="N17" s="500"/>
      <c r="O17" s="500"/>
      <c r="P17" s="500"/>
      <c r="Q17" s="501"/>
      <c r="R17" s="483" t="s">
        <v>144</v>
      </c>
      <c r="S17" s="484"/>
      <c r="T17" s="484"/>
      <c r="U17" s="484"/>
      <c r="V17" s="485"/>
      <c r="W17" s="496" t="s">
        <v>145</v>
      </c>
      <c r="X17" s="392"/>
      <c r="Y17" s="392"/>
      <c r="Z17" s="392"/>
      <c r="AA17" s="392"/>
      <c r="AB17" s="393"/>
      <c r="AC17" s="359">
        <v>1440</v>
      </c>
      <c r="AD17" s="360"/>
      <c r="AE17" s="360"/>
      <c r="AF17" s="360"/>
      <c r="AG17" s="361"/>
      <c r="AH17" s="359">
        <v>1493</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1578756</v>
      </c>
      <c r="BO17" s="407"/>
      <c r="BP17" s="407"/>
      <c r="BQ17" s="407"/>
      <c r="BR17" s="407"/>
      <c r="BS17" s="407"/>
      <c r="BT17" s="407"/>
      <c r="BU17" s="408"/>
      <c r="BV17" s="406">
        <v>1533314</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3">
      <c r="A18" s="175"/>
      <c r="B18" s="456" t="s">
        <v>147</v>
      </c>
      <c r="C18" s="457"/>
      <c r="D18" s="457"/>
      <c r="E18" s="458"/>
      <c r="F18" s="458"/>
      <c r="G18" s="458"/>
      <c r="H18" s="458"/>
      <c r="I18" s="458"/>
      <c r="J18" s="458"/>
      <c r="K18" s="458"/>
      <c r="L18" s="459">
        <v>259.19</v>
      </c>
      <c r="M18" s="459"/>
      <c r="N18" s="459"/>
      <c r="O18" s="459"/>
      <c r="P18" s="459"/>
      <c r="Q18" s="459"/>
      <c r="R18" s="460"/>
      <c r="S18" s="460"/>
      <c r="T18" s="460"/>
      <c r="U18" s="460"/>
      <c r="V18" s="461"/>
      <c r="W18" s="477"/>
      <c r="X18" s="478"/>
      <c r="Y18" s="478"/>
      <c r="Z18" s="478"/>
      <c r="AA18" s="478"/>
      <c r="AB18" s="502"/>
      <c r="AC18" s="376">
        <v>45.2</v>
      </c>
      <c r="AD18" s="377"/>
      <c r="AE18" s="377"/>
      <c r="AF18" s="377"/>
      <c r="AG18" s="462"/>
      <c r="AH18" s="376">
        <v>44.8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3930176</v>
      </c>
      <c r="BO18" s="407"/>
      <c r="BP18" s="407"/>
      <c r="BQ18" s="407"/>
      <c r="BR18" s="407"/>
      <c r="BS18" s="407"/>
      <c r="BT18" s="407"/>
      <c r="BU18" s="408"/>
      <c r="BV18" s="406">
        <v>3978918</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3">
      <c r="A19" s="175"/>
      <c r="B19" s="456" t="s">
        <v>149</v>
      </c>
      <c r="C19" s="457"/>
      <c r="D19" s="457"/>
      <c r="E19" s="458"/>
      <c r="F19" s="458"/>
      <c r="G19" s="458"/>
      <c r="H19" s="458"/>
      <c r="I19" s="458"/>
      <c r="J19" s="458"/>
      <c r="K19" s="458"/>
      <c r="L19" s="466">
        <v>23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5705179</v>
      </c>
      <c r="BO19" s="407"/>
      <c r="BP19" s="407"/>
      <c r="BQ19" s="407"/>
      <c r="BR19" s="407"/>
      <c r="BS19" s="407"/>
      <c r="BT19" s="407"/>
      <c r="BU19" s="408"/>
      <c r="BV19" s="406">
        <v>5843453</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3">
      <c r="A20" s="175"/>
      <c r="B20" s="456" t="s">
        <v>151</v>
      </c>
      <c r="C20" s="457"/>
      <c r="D20" s="457"/>
      <c r="E20" s="458"/>
      <c r="F20" s="458"/>
      <c r="G20" s="458"/>
      <c r="H20" s="458"/>
      <c r="I20" s="458"/>
      <c r="J20" s="458"/>
      <c r="K20" s="458"/>
      <c r="L20" s="466">
        <v>2524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3">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5906421</v>
      </c>
      <c r="BO22" s="436"/>
      <c r="BP22" s="436"/>
      <c r="BQ22" s="436"/>
      <c r="BR22" s="436"/>
      <c r="BS22" s="436"/>
      <c r="BT22" s="436"/>
      <c r="BU22" s="437"/>
      <c r="BV22" s="435">
        <v>6048814</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4907229</v>
      </c>
      <c r="BO23" s="407"/>
      <c r="BP23" s="407"/>
      <c r="BQ23" s="407"/>
      <c r="BR23" s="407"/>
      <c r="BS23" s="407"/>
      <c r="BT23" s="407"/>
      <c r="BU23" s="408"/>
      <c r="BV23" s="406">
        <v>4931045</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3">
      <c r="A24" s="175"/>
      <c r="B24" s="385"/>
      <c r="C24" s="386"/>
      <c r="D24" s="387"/>
      <c r="E24" s="362" t="s">
        <v>161</v>
      </c>
      <c r="F24" s="363"/>
      <c r="G24" s="363"/>
      <c r="H24" s="363"/>
      <c r="I24" s="363"/>
      <c r="J24" s="363"/>
      <c r="K24" s="364"/>
      <c r="L24" s="359">
        <v>1</v>
      </c>
      <c r="M24" s="360"/>
      <c r="N24" s="360"/>
      <c r="O24" s="360"/>
      <c r="P24" s="361"/>
      <c r="Q24" s="359">
        <v>7500</v>
      </c>
      <c r="R24" s="360"/>
      <c r="S24" s="360"/>
      <c r="T24" s="360"/>
      <c r="U24" s="360"/>
      <c r="V24" s="361"/>
      <c r="W24" s="449"/>
      <c r="X24" s="386"/>
      <c r="Y24" s="387"/>
      <c r="Z24" s="362" t="s">
        <v>162</v>
      </c>
      <c r="AA24" s="363"/>
      <c r="AB24" s="363"/>
      <c r="AC24" s="363"/>
      <c r="AD24" s="363"/>
      <c r="AE24" s="363"/>
      <c r="AF24" s="363"/>
      <c r="AG24" s="364"/>
      <c r="AH24" s="359">
        <v>120</v>
      </c>
      <c r="AI24" s="360"/>
      <c r="AJ24" s="360"/>
      <c r="AK24" s="360"/>
      <c r="AL24" s="361"/>
      <c r="AM24" s="359">
        <v>352080</v>
      </c>
      <c r="AN24" s="360"/>
      <c r="AO24" s="360"/>
      <c r="AP24" s="360"/>
      <c r="AQ24" s="360"/>
      <c r="AR24" s="361"/>
      <c r="AS24" s="359">
        <v>2934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3885612</v>
      </c>
      <c r="BO24" s="407"/>
      <c r="BP24" s="407"/>
      <c r="BQ24" s="407"/>
      <c r="BR24" s="407"/>
      <c r="BS24" s="407"/>
      <c r="BT24" s="407"/>
      <c r="BU24" s="408"/>
      <c r="BV24" s="406">
        <v>3829971</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5">
      <c r="A25" s="175"/>
      <c r="B25" s="385"/>
      <c r="C25" s="386"/>
      <c r="D25" s="387"/>
      <c r="E25" s="362" t="s">
        <v>164</v>
      </c>
      <c r="F25" s="363"/>
      <c r="G25" s="363"/>
      <c r="H25" s="363"/>
      <c r="I25" s="363"/>
      <c r="J25" s="363"/>
      <c r="K25" s="364"/>
      <c r="L25" s="359">
        <v>1</v>
      </c>
      <c r="M25" s="360"/>
      <c r="N25" s="360"/>
      <c r="O25" s="360"/>
      <c r="P25" s="361"/>
      <c r="Q25" s="359">
        <v>6200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17634</v>
      </c>
      <c r="BO25" s="436"/>
      <c r="BP25" s="436"/>
      <c r="BQ25" s="436"/>
      <c r="BR25" s="436"/>
      <c r="BS25" s="436"/>
      <c r="BT25" s="436"/>
      <c r="BU25" s="437"/>
      <c r="BV25" s="435">
        <v>11508</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5">
      <c r="A26" s="175"/>
      <c r="B26" s="385"/>
      <c r="C26" s="386"/>
      <c r="D26" s="387"/>
      <c r="E26" s="362" t="s">
        <v>167</v>
      </c>
      <c r="F26" s="363"/>
      <c r="G26" s="363"/>
      <c r="H26" s="363"/>
      <c r="I26" s="363"/>
      <c r="J26" s="363"/>
      <c r="K26" s="364"/>
      <c r="L26" s="359">
        <v>1</v>
      </c>
      <c r="M26" s="360"/>
      <c r="N26" s="360"/>
      <c r="O26" s="360"/>
      <c r="P26" s="361"/>
      <c r="Q26" s="359">
        <v>5600</v>
      </c>
      <c r="R26" s="360"/>
      <c r="S26" s="360"/>
      <c r="T26" s="360"/>
      <c r="U26" s="360"/>
      <c r="V26" s="361"/>
      <c r="W26" s="449"/>
      <c r="X26" s="386"/>
      <c r="Y26" s="387"/>
      <c r="Z26" s="362" t="s">
        <v>168</v>
      </c>
      <c r="AA26" s="417"/>
      <c r="AB26" s="417"/>
      <c r="AC26" s="417"/>
      <c r="AD26" s="417"/>
      <c r="AE26" s="417"/>
      <c r="AF26" s="417"/>
      <c r="AG26" s="418"/>
      <c r="AH26" s="359" t="s">
        <v>121</v>
      </c>
      <c r="AI26" s="360"/>
      <c r="AJ26" s="360"/>
      <c r="AK26" s="360"/>
      <c r="AL26" s="361"/>
      <c r="AM26" s="359" t="s">
        <v>121</v>
      </c>
      <c r="AN26" s="360"/>
      <c r="AO26" s="360"/>
      <c r="AP26" s="360"/>
      <c r="AQ26" s="360"/>
      <c r="AR26" s="361"/>
      <c r="AS26" s="359" t="s">
        <v>121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3">
      <c r="A27" s="175"/>
      <c r="B27" s="385"/>
      <c r="C27" s="386"/>
      <c r="D27" s="387"/>
      <c r="E27" s="362" t="s">
        <v>170</v>
      </c>
      <c r="F27" s="363"/>
      <c r="G27" s="363"/>
      <c r="H27" s="363"/>
      <c r="I27" s="363"/>
      <c r="J27" s="363"/>
      <c r="K27" s="364"/>
      <c r="L27" s="359">
        <v>1</v>
      </c>
      <c r="M27" s="360"/>
      <c r="N27" s="360"/>
      <c r="O27" s="360"/>
      <c r="P27" s="361"/>
      <c r="Q27" s="359">
        <v>3100</v>
      </c>
      <c r="R27" s="360"/>
      <c r="S27" s="360"/>
      <c r="T27" s="360"/>
      <c r="U27" s="360"/>
      <c r="V27" s="361"/>
      <c r="W27" s="449"/>
      <c r="X27" s="386"/>
      <c r="Y27" s="387"/>
      <c r="Z27" s="362" t="s">
        <v>171</v>
      </c>
      <c r="AA27" s="363"/>
      <c r="AB27" s="363"/>
      <c r="AC27" s="363"/>
      <c r="AD27" s="363"/>
      <c r="AE27" s="363"/>
      <c r="AF27" s="363"/>
      <c r="AG27" s="364"/>
      <c r="AH27" s="359">
        <v>25</v>
      </c>
      <c r="AI27" s="360"/>
      <c r="AJ27" s="360"/>
      <c r="AK27" s="360"/>
      <c r="AL27" s="361"/>
      <c r="AM27" s="359">
        <v>88050</v>
      </c>
      <c r="AN27" s="360"/>
      <c r="AO27" s="360"/>
      <c r="AP27" s="360"/>
      <c r="AQ27" s="360"/>
      <c r="AR27" s="361"/>
      <c r="AS27" s="359">
        <v>3522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223110</v>
      </c>
      <c r="BO27" s="441"/>
      <c r="BP27" s="441"/>
      <c r="BQ27" s="441"/>
      <c r="BR27" s="441"/>
      <c r="BS27" s="441"/>
      <c r="BT27" s="441"/>
      <c r="BU27" s="442"/>
      <c r="BV27" s="440">
        <v>223089</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5">
      <c r="A28" s="175"/>
      <c r="B28" s="385"/>
      <c r="C28" s="386"/>
      <c r="D28" s="387"/>
      <c r="E28" s="362" t="s">
        <v>173</v>
      </c>
      <c r="F28" s="363"/>
      <c r="G28" s="363"/>
      <c r="H28" s="363"/>
      <c r="I28" s="363"/>
      <c r="J28" s="363"/>
      <c r="K28" s="364"/>
      <c r="L28" s="359">
        <v>1</v>
      </c>
      <c r="M28" s="360"/>
      <c r="N28" s="360"/>
      <c r="O28" s="360"/>
      <c r="P28" s="361"/>
      <c r="Q28" s="359">
        <v>2450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698735</v>
      </c>
      <c r="BO28" s="436"/>
      <c r="BP28" s="436"/>
      <c r="BQ28" s="436"/>
      <c r="BR28" s="436"/>
      <c r="BS28" s="436"/>
      <c r="BT28" s="436"/>
      <c r="BU28" s="437"/>
      <c r="BV28" s="435">
        <v>998668</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5">
      <c r="A29" s="175"/>
      <c r="B29" s="385"/>
      <c r="C29" s="386"/>
      <c r="D29" s="387"/>
      <c r="E29" s="362" t="s">
        <v>176</v>
      </c>
      <c r="F29" s="363"/>
      <c r="G29" s="363"/>
      <c r="H29" s="363"/>
      <c r="I29" s="363"/>
      <c r="J29" s="363"/>
      <c r="K29" s="364"/>
      <c r="L29" s="359">
        <v>10</v>
      </c>
      <c r="M29" s="360"/>
      <c r="N29" s="360"/>
      <c r="O29" s="360"/>
      <c r="P29" s="361"/>
      <c r="Q29" s="359">
        <v>1950</v>
      </c>
      <c r="R29" s="360"/>
      <c r="S29" s="360"/>
      <c r="T29" s="360"/>
      <c r="U29" s="360"/>
      <c r="V29" s="361"/>
      <c r="W29" s="450"/>
      <c r="X29" s="451"/>
      <c r="Y29" s="452"/>
      <c r="Z29" s="362" t="s">
        <v>177</v>
      </c>
      <c r="AA29" s="363"/>
      <c r="AB29" s="363"/>
      <c r="AC29" s="363"/>
      <c r="AD29" s="363"/>
      <c r="AE29" s="363"/>
      <c r="AF29" s="363"/>
      <c r="AG29" s="364"/>
      <c r="AH29" s="359">
        <v>145</v>
      </c>
      <c r="AI29" s="360"/>
      <c r="AJ29" s="360"/>
      <c r="AK29" s="360"/>
      <c r="AL29" s="361"/>
      <c r="AM29" s="359">
        <v>440130</v>
      </c>
      <c r="AN29" s="360"/>
      <c r="AO29" s="360"/>
      <c r="AP29" s="360"/>
      <c r="AQ29" s="360"/>
      <c r="AR29" s="361"/>
      <c r="AS29" s="359">
        <v>3035</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884785</v>
      </c>
      <c r="BO29" s="407"/>
      <c r="BP29" s="407"/>
      <c r="BQ29" s="407"/>
      <c r="BR29" s="407"/>
      <c r="BS29" s="407"/>
      <c r="BT29" s="407"/>
      <c r="BU29" s="408"/>
      <c r="BV29" s="406">
        <v>929272</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3">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3862092</v>
      </c>
      <c r="BO30" s="441"/>
      <c r="BP30" s="441"/>
      <c r="BQ30" s="441"/>
      <c r="BR30" s="441"/>
      <c r="BS30" s="441"/>
      <c r="BT30" s="441"/>
      <c r="BU30" s="442"/>
      <c r="BV30" s="440">
        <v>3795523</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5">
      <c r="A31" s="175"/>
      <c r="B31" s="200"/>
      <c r="DI31" s="201"/>
    </row>
    <row r="32" spans="1:113" ht="13.5" customHeight="1" x14ac:dyDescent="0.25">
      <c r="A32" s="175"/>
      <c r="B32" s="202"/>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25">
      <c r="A33" s="175"/>
      <c r="B33" s="202"/>
      <c r="C33" s="358" t="s">
        <v>186</v>
      </c>
      <c r="D33" s="358"/>
      <c r="E33" s="357" t="s">
        <v>187</v>
      </c>
      <c r="F33" s="357"/>
      <c r="G33" s="357"/>
      <c r="H33" s="357"/>
      <c r="I33" s="357"/>
      <c r="J33" s="357"/>
      <c r="K33" s="357"/>
      <c r="L33" s="357"/>
      <c r="M33" s="357"/>
      <c r="N33" s="357"/>
      <c r="O33" s="357"/>
      <c r="P33" s="357"/>
      <c r="Q33" s="357"/>
      <c r="R33" s="357"/>
      <c r="S33" s="357"/>
      <c r="T33" s="179"/>
      <c r="U33" s="358" t="s">
        <v>186</v>
      </c>
      <c r="V33" s="358"/>
      <c r="W33" s="357" t="s">
        <v>187</v>
      </c>
      <c r="X33" s="357"/>
      <c r="Y33" s="357"/>
      <c r="Z33" s="357"/>
      <c r="AA33" s="357"/>
      <c r="AB33" s="357"/>
      <c r="AC33" s="357"/>
      <c r="AD33" s="357"/>
      <c r="AE33" s="357"/>
      <c r="AF33" s="357"/>
      <c r="AG33" s="357"/>
      <c r="AH33" s="357"/>
      <c r="AI33" s="357"/>
      <c r="AJ33" s="357"/>
      <c r="AK33" s="357"/>
      <c r="AL33" s="179"/>
      <c r="AM33" s="358" t="s">
        <v>186</v>
      </c>
      <c r="AN33" s="358"/>
      <c r="AO33" s="357" t="s">
        <v>187</v>
      </c>
      <c r="AP33" s="357"/>
      <c r="AQ33" s="357"/>
      <c r="AR33" s="357"/>
      <c r="AS33" s="357"/>
      <c r="AT33" s="357"/>
      <c r="AU33" s="357"/>
      <c r="AV33" s="357"/>
      <c r="AW33" s="357"/>
      <c r="AX33" s="357"/>
      <c r="AY33" s="357"/>
      <c r="AZ33" s="357"/>
      <c r="BA33" s="357"/>
      <c r="BB33" s="357"/>
      <c r="BC33" s="357"/>
      <c r="BD33" s="185"/>
      <c r="BE33" s="357" t="s">
        <v>188</v>
      </c>
      <c r="BF33" s="357"/>
      <c r="BG33" s="357" t="s">
        <v>189</v>
      </c>
      <c r="BH33" s="357"/>
      <c r="BI33" s="357"/>
      <c r="BJ33" s="357"/>
      <c r="BK33" s="357"/>
      <c r="BL33" s="357"/>
      <c r="BM33" s="357"/>
      <c r="BN33" s="357"/>
      <c r="BO33" s="357"/>
      <c r="BP33" s="357"/>
      <c r="BQ33" s="357"/>
      <c r="BR33" s="357"/>
      <c r="BS33" s="357"/>
      <c r="BT33" s="357"/>
      <c r="BU33" s="357"/>
      <c r="BV33" s="185"/>
      <c r="BW33" s="358" t="s">
        <v>188</v>
      </c>
      <c r="BX33" s="358"/>
      <c r="BY33" s="357" t="s">
        <v>190</v>
      </c>
      <c r="BZ33" s="357"/>
      <c r="CA33" s="357"/>
      <c r="CB33" s="357"/>
      <c r="CC33" s="357"/>
      <c r="CD33" s="357"/>
      <c r="CE33" s="357"/>
      <c r="CF33" s="357"/>
      <c r="CG33" s="357"/>
      <c r="CH33" s="357"/>
      <c r="CI33" s="357"/>
      <c r="CJ33" s="357"/>
      <c r="CK33" s="357"/>
      <c r="CL33" s="357"/>
      <c r="CM33" s="357"/>
      <c r="CN33" s="179"/>
      <c r="CO33" s="358" t="s">
        <v>186</v>
      </c>
      <c r="CP33" s="358"/>
      <c r="CQ33" s="357" t="s">
        <v>191</v>
      </c>
      <c r="CR33" s="357"/>
      <c r="CS33" s="357"/>
      <c r="CT33" s="357"/>
      <c r="CU33" s="357"/>
      <c r="CV33" s="357"/>
      <c r="CW33" s="357"/>
      <c r="CX33" s="357"/>
      <c r="CY33" s="357"/>
      <c r="CZ33" s="357"/>
      <c r="DA33" s="357"/>
      <c r="DB33" s="357"/>
      <c r="DC33" s="357"/>
      <c r="DD33" s="357"/>
      <c r="DE33" s="357"/>
      <c r="DF33" s="179"/>
      <c r="DG33" s="356" t="s">
        <v>192</v>
      </c>
      <c r="DH33" s="356"/>
      <c r="DI33" s="180"/>
    </row>
    <row r="34" spans="1:113" ht="32.25" customHeight="1" x14ac:dyDescent="0.25">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75"/>
      <c r="AM34" s="354">
        <f>IF(AO34="","",MAX(C34:D43,U34:V43)+1)</f>
        <v>6</v>
      </c>
      <c r="AN34" s="354"/>
      <c r="AO34" s="355" t="str">
        <f>IF('各会計、関係団体の財政状況及び健全化判断比率'!B32="","",'各会計、関係団体の財政状況及び健全化判断比率'!B32)</f>
        <v>国民健康保険病院事業会計</v>
      </c>
      <c r="AP34" s="355"/>
      <c r="AQ34" s="355"/>
      <c r="AR34" s="355"/>
      <c r="AS34" s="355"/>
      <c r="AT34" s="355"/>
      <c r="AU34" s="355"/>
      <c r="AV34" s="355"/>
      <c r="AW34" s="355"/>
      <c r="AX34" s="355"/>
      <c r="AY34" s="355"/>
      <c r="AZ34" s="355"/>
      <c r="BA34" s="355"/>
      <c r="BB34" s="355"/>
      <c r="BC34" s="355"/>
      <c r="BD34" s="175"/>
      <c r="BE34" s="354">
        <f>IF(BG34="","",MAX(C34:D43,U34:V43,AM34:AN43)+1)</f>
        <v>7</v>
      </c>
      <c r="BF34" s="354"/>
      <c r="BG34" s="355" t="str">
        <f>IF('各会計、関係団体の財政状況及び健全化判断比率'!B33="","",'各会計、関係団体の財政状況及び健全化判断比率'!B33)</f>
        <v>簡易水道事業特別会計</v>
      </c>
      <c r="BH34" s="355"/>
      <c r="BI34" s="355"/>
      <c r="BJ34" s="355"/>
      <c r="BK34" s="355"/>
      <c r="BL34" s="355"/>
      <c r="BM34" s="355"/>
      <c r="BN34" s="355"/>
      <c r="BO34" s="355"/>
      <c r="BP34" s="355"/>
      <c r="BQ34" s="355"/>
      <c r="BR34" s="355"/>
      <c r="BS34" s="355"/>
      <c r="BT34" s="355"/>
      <c r="BU34" s="355"/>
      <c r="BV34" s="175"/>
      <c r="BW34" s="354">
        <f>IF(BY34="","",MAX(C34:D43,U34:V43,AM34:AN43,BE34:BF43)+1)</f>
        <v>9</v>
      </c>
      <c r="BX34" s="354"/>
      <c r="BY34" s="355" t="str">
        <f>IF('各会計、関係団体の財政状況及び健全化判断比率'!B68="","",'各会計、関係団体の財政状況及び健全化判断比率'!B68)</f>
        <v>とかち広域消防事務組合</v>
      </c>
      <c r="BZ34" s="355"/>
      <c r="CA34" s="355"/>
      <c r="CB34" s="355"/>
      <c r="CC34" s="355"/>
      <c r="CD34" s="355"/>
      <c r="CE34" s="355"/>
      <c r="CF34" s="355"/>
      <c r="CG34" s="355"/>
      <c r="CH34" s="355"/>
      <c r="CI34" s="355"/>
      <c r="CJ34" s="355"/>
      <c r="CK34" s="355"/>
      <c r="CL34" s="355"/>
      <c r="CM34" s="355"/>
      <c r="CN34" s="175"/>
      <c r="CO34" s="354">
        <f>IF(CQ34="","",MAX(C34:D43,U34:V43,AM34:AN43,BE34:BF43,BW34:BX43)+1)</f>
        <v>12</v>
      </c>
      <c r="CP34" s="354"/>
      <c r="CQ34" s="355" t="str">
        <f>IF('各会計、関係団体の財政状況及び健全化判断比率'!BS7="","",'各会計、関係団体の財政状況及び健全化判断比率'!BS7)</f>
        <v>ベリオーレ</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25">
      <c r="A35" s="175"/>
      <c r="B35" s="202"/>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f t="shared" ref="BE35:BE43" si="1">IF(BG35="","",BE34+1)</f>
        <v>8</v>
      </c>
      <c r="BF35" s="354"/>
      <c r="BG35" s="355" t="str">
        <f>IF('各会計、関係団体の財政状況及び健全化判断比率'!B34="","",'各会計、関係団体の財政状況及び健全化判断比率'!B34)</f>
        <v>公共下水道事業特別会計</v>
      </c>
      <c r="BH35" s="355"/>
      <c r="BI35" s="355"/>
      <c r="BJ35" s="355"/>
      <c r="BK35" s="355"/>
      <c r="BL35" s="355"/>
      <c r="BM35" s="355"/>
      <c r="BN35" s="355"/>
      <c r="BO35" s="355"/>
      <c r="BP35" s="355"/>
      <c r="BQ35" s="355"/>
      <c r="BR35" s="355"/>
      <c r="BS35" s="355"/>
      <c r="BT35" s="355"/>
      <c r="BU35" s="355"/>
      <c r="BV35" s="175"/>
      <c r="BW35" s="354">
        <f t="shared" ref="BW35:BW43" si="2">IF(BY35="","",BW34+1)</f>
        <v>10</v>
      </c>
      <c r="BX35" s="354"/>
      <c r="BY35" s="355" t="str">
        <f>IF('各会計、関係団体の財政状況及び健全化判断比率'!B69="","",'各会計、関係団体の財政状況及び健全化判断比率'!B69)</f>
        <v>十勝圏複合事務組合</v>
      </c>
      <c r="BZ35" s="355"/>
      <c r="CA35" s="355"/>
      <c r="CB35" s="355"/>
      <c r="CC35" s="355"/>
      <c r="CD35" s="355"/>
      <c r="CE35" s="355"/>
      <c r="CF35" s="355"/>
      <c r="CG35" s="355"/>
      <c r="CH35" s="355"/>
      <c r="CI35" s="355"/>
      <c r="CJ35" s="355"/>
      <c r="CK35" s="355"/>
      <c r="CL35" s="355"/>
      <c r="CM35" s="355"/>
      <c r="CN35" s="175"/>
      <c r="CO35" s="354">
        <f t="shared" ref="CO35:CO43" si="3">IF(CQ35="","",CO34+1)</f>
        <v>13</v>
      </c>
      <c r="CP35" s="354"/>
      <c r="CQ35" s="355" t="str">
        <f>IF('各会計、関係団体の財政状況及び健全化判断比率'!BS8="","",'各会計、関係団体の財政状況及び健全化判断比率'!BS8)</f>
        <v>CheerS</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25">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11</v>
      </c>
      <c r="BX36" s="354"/>
      <c r="BY36" s="355" t="str">
        <f>IF('各会計、関係団体の財政状況及び健全化判断比率'!B70="","",'各会計、関係団体の財政状況及び健全化判断比率'!B70)</f>
        <v>北十勝２町環境衛生処理組合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25">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5</v>
      </c>
      <c r="V37" s="354"/>
      <c r="W37" s="355" t="str">
        <f>IF('各会計、関係団体の財政状況及び健全化判断比率'!B31="","",'各会計、関係団体の財政状況及び健全化判断比率'!B31)</f>
        <v>介護サービス事業特別会計</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t="str">
        <f t="shared" si="2"/>
        <v/>
      </c>
      <c r="BX37" s="354"/>
      <c r="BY37" s="355" t="str">
        <f>IF('各会計、関係団体の財政状況及び健全化判断比率'!B71="","",'各会計、関係団体の財政状況及び健全化判断比率'!B71)</f>
        <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25">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25">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25">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25">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25">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25">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3">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5"/>
    <row r="46" spans="1:113" x14ac:dyDescent="0.25">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5"/>
    <row r="55" spans="5:113" x14ac:dyDescent="0.25"/>
    <row r="56" spans="5:113" x14ac:dyDescent="0.25"/>
  </sheetData>
  <sheetProtection algorithmName="SHA-512" hashValue="zrkFicT43c03GEikJfmKe+XoKHjEQl0JPEs+i9X3TYeC4VEln67R/eP7J/9NBQn2PorNEiinWiYS0OpDVlztMw==" saltValue="4MmcyaLO5gyTnk0rtPNfR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C42" sqref="C42:E42"/>
    </sheetView>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5">
      <c r="A34" s="22"/>
      <c r="B34" s="31"/>
      <c r="C34" s="1136" t="s">
        <v>534</v>
      </c>
      <c r="D34" s="1136"/>
      <c r="E34" s="1137"/>
      <c r="F34" s="32">
        <v>3.56</v>
      </c>
      <c r="G34" s="33">
        <v>5.31</v>
      </c>
      <c r="H34" s="33">
        <v>5.89</v>
      </c>
      <c r="I34" s="33">
        <v>6.24</v>
      </c>
      <c r="J34" s="34">
        <v>8.61</v>
      </c>
      <c r="K34" s="22"/>
      <c r="L34" s="22"/>
      <c r="M34" s="22"/>
      <c r="N34" s="22"/>
      <c r="O34" s="22"/>
      <c r="P34" s="22"/>
    </row>
    <row r="35" spans="1:16" ht="39" customHeight="1" x14ac:dyDescent="0.25">
      <c r="A35" s="22"/>
      <c r="B35" s="35"/>
      <c r="C35" s="1132" t="s">
        <v>535</v>
      </c>
      <c r="D35" s="1132"/>
      <c r="E35" s="1133"/>
      <c r="F35" s="36">
        <v>0.24</v>
      </c>
      <c r="G35" s="37">
        <v>0.52</v>
      </c>
      <c r="H35" s="37">
        <v>1.42</v>
      </c>
      <c r="I35" s="37">
        <v>1.88</v>
      </c>
      <c r="J35" s="38">
        <v>1.79</v>
      </c>
      <c r="K35" s="22"/>
      <c r="L35" s="22"/>
      <c r="M35" s="22"/>
      <c r="N35" s="22"/>
      <c r="O35" s="22"/>
      <c r="P35" s="22"/>
    </row>
    <row r="36" spans="1:16" ht="39" customHeight="1" x14ac:dyDescent="0.25">
      <c r="A36" s="22"/>
      <c r="B36" s="35"/>
      <c r="C36" s="1132" t="s">
        <v>536</v>
      </c>
      <c r="D36" s="1132"/>
      <c r="E36" s="1133"/>
      <c r="F36" s="36">
        <v>0.76</v>
      </c>
      <c r="G36" s="37">
        <v>0.6</v>
      </c>
      <c r="H36" s="37">
        <v>0.72</v>
      </c>
      <c r="I36" s="37">
        <v>0.74</v>
      </c>
      <c r="J36" s="38">
        <v>1.32</v>
      </c>
      <c r="K36" s="22"/>
      <c r="L36" s="22"/>
      <c r="M36" s="22"/>
      <c r="N36" s="22"/>
      <c r="O36" s="22"/>
      <c r="P36" s="22"/>
    </row>
    <row r="37" spans="1:16" ht="39" customHeight="1" x14ac:dyDescent="0.25">
      <c r="A37" s="22"/>
      <c r="B37" s="35"/>
      <c r="C37" s="1132" t="s">
        <v>537</v>
      </c>
      <c r="D37" s="1132"/>
      <c r="E37" s="1133"/>
      <c r="F37" s="36">
        <v>2.33</v>
      </c>
      <c r="G37" s="37">
        <v>2.96</v>
      </c>
      <c r="H37" s="37">
        <v>2.78</v>
      </c>
      <c r="I37" s="37">
        <v>2.21</v>
      </c>
      <c r="J37" s="38">
        <v>1.05</v>
      </c>
      <c r="K37" s="22"/>
      <c r="L37" s="22"/>
      <c r="M37" s="22"/>
      <c r="N37" s="22"/>
      <c r="O37" s="22"/>
      <c r="P37" s="22"/>
    </row>
    <row r="38" spans="1:16" ht="39" customHeight="1" x14ac:dyDescent="0.25">
      <c r="A38" s="22"/>
      <c r="B38" s="35"/>
      <c r="C38" s="1132" t="s">
        <v>538</v>
      </c>
      <c r="D38" s="1132"/>
      <c r="E38" s="1133"/>
      <c r="F38" s="36">
        <v>0.37</v>
      </c>
      <c r="G38" s="37">
        <v>0.14000000000000001</v>
      </c>
      <c r="H38" s="37">
        <v>0.21</v>
      </c>
      <c r="I38" s="37">
        <v>0.23</v>
      </c>
      <c r="J38" s="38">
        <v>0.67</v>
      </c>
      <c r="K38" s="22"/>
      <c r="L38" s="22"/>
      <c r="M38" s="22"/>
      <c r="N38" s="22"/>
      <c r="O38" s="22"/>
      <c r="P38" s="22"/>
    </row>
    <row r="39" spans="1:16" ht="39" customHeight="1" x14ac:dyDescent="0.25">
      <c r="A39" s="22"/>
      <c r="B39" s="35"/>
      <c r="C39" s="1132" t="s">
        <v>539</v>
      </c>
      <c r="D39" s="1132"/>
      <c r="E39" s="1133"/>
      <c r="F39" s="36">
        <v>0.23</v>
      </c>
      <c r="G39" s="37">
        <v>0.23</v>
      </c>
      <c r="H39" s="37">
        <v>0.18</v>
      </c>
      <c r="I39" s="37">
        <v>1.32</v>
      </c>
      <c r="J39" s="38">
        <v>0.45</v>
      </c>
      <c r="K39" s="22"/>
      <c r="L39" s="22"/>
      <c r="M39" s="22"/>
      <c r="N39" s="22"/>
      <c r="O39" s="22"/>
      <c r="P39" s="22"/>
    </row>
    <row r="40" spans="1:16" ht="39" customHeight="1" x14ac:dyDescent="0.25">
      <c r="A40" s="22"/>
      <c r="B40" s="35"/>
      <c r="C40" s="1132" t="s">
        <v>540</v>
      </c>
      <c r="D40" s="1132"/>
      <c r="E40" s="1133"/>
      <c r="F40" s="36">
        <v>0.04</v>
      </c>
      <c r="G40" s="37">
        <v>0.04</v>
      </c>
      <c r="H40" s="37">
        <v>0.04</v>
      </c>
      <c r="I40" s="37">
        <v>0.04</v>
      </c>
      <c r="J40" s="38">
        <v>0.05</v>
      </c>
      <c r="K40" s="22"/>
      <c r="L40" s="22"/>
      <c r="M40" s="22"/>
      <c r="N40" s="22"/>
      <c r="O40" s="22"/>
      <c r="P40" s="22"/>
    </row>
    <row r="41" spans="1:16" ht="39" customHeight="1" x14ac:dyDescent="0.25">
      <c r="A41" s="22"/>
      <c r="B41" s="35"/>
      <c r="C41" s="1132" t="s">
        <v>541</v>
      </c>
      <c r="D41" s="1132"/>
      <c r="E41" s="1133"/>
      <c r="F41" s="36">
        <v>0.09</v>
      </c>
      <c r="G41" s="37">
        <v>0.04</v>
      </c>
      <c r="H41" s="37">
        <v>0.13</v>
      </c>
      <c r="I41" s="37">
        <v>0.42</v>
      </c>
      <c r="J41" s="38">
        <v>0.01</v>
      </c>
      <c r="K41" s="22"/>
      <c r="L41" s="22"/>
      <c r="M41" s="22"/>
      <c r="N41" s="22"/>
      <c r="O41" s="22"/>
      <c r="P41" s="22"/>
    </row>
    <row r="42" spans="1:16" ht="39" customHeight="1" x14ac:dyDescent="0.25">
      <c r="A42" s="22"/>
      <c r="B42" s="39"/>
      <c r="C42" s="1132" t="s">
        <v>542</v>
      </c>
      <c r="D42" s="1132"/>
      <c r="E42" s="1133"/>
      <c r="F42" s="36" t="s">
        <v>488</v>
      </c>
      <c r="G42" s="37" t="s">
        <v>488</v>
      </c>
      <c r="H42" s="37" t="s">
        <v>488</v>
      </c>
      <c r="I42" s="37" t="s">
        <v>488</v>
      </c>
      <c r="J42" s="38" t="s">
        <v>488</v>
      </c>
      <c r="K42" s="22"/>
      <c r="L42" s="22"/>
      <c r="M42" s="22"/>
      <c r="N42" s="22"/>
      <c r="O42" s="22"/>
      <c r="P42" s="22"/>
    </row>
    <row r="43" spans="1:16" ht="39" customHeight="1" thickBot="1" x14ac:dyDescent="0.3">
      <c r="A43" s="22"/>
      <c r="B43" s="40"/>
      <c r="C43" s="1134" t="s">
        <v>543</v>
      </c>
      <c r="D43" s="1134"/>
      <c r="E43" s="1135"/>
      <c r="F43" s="41" t="s">
        <v>488</v>
      </c>
      <c r="G43" s="42" t="s">
        <v>488</v>
      </c>
      <c r="H43" s="42" t="s">
        <v>488</v>
      </c>
      <c r="I43" s="42" t="s">
        <v>488</v>
      </c>
      <c r="J43" s="43" t="s">
        <v>488</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xb+3FkFOjAdT/KRIFgISlhTx3wKIGzrCackPWzApdtuVWl97MBQcDUXFbyKx6eQW5fAeFvz9+yiiocoAOU0x/A==" saltValue="kznTuqYeJcgHPcd59x3z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 zoomScale="70" zoomScaleNormal="70" zoomScaleSheetLayoutView="55" workbookViewId="0">
      <selection activeCell="O63" sqref="O63"/>
    </sheetView>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5">
      <c r="A45" s="46"/>
      <c r="B45" s="1161" t="s">
        <v>9</v>
      </c>
      <c r="C45" s="1162"/>
      <c r="D45" s="56"/>
      <c r="E45" s="1167" t="s">
        <v>10</v>
      </c>
      <c r="F45" s="1167"/>
      <c r="G45" s="1167"/>
      <c r="H45" s="1167"/>
      <c r="I45" s="1167"/>
      <c r="J45" s="1168"/>
      <c r="K45" s="57">
        <v>780</v>
      </c>
      <c r="L45" s="58">
        <v>721</v>
      </c>
      <c r="M45" s="58">
        <v>740</v>
      </c>
      <c r="N45" s="58">
        <v>733</v>
      </c>
      <c r="O45" s="59">
        <v>722</v>
      </c>
      <c r="P45" s="46"/>
      <c r="Q45" s="46"/>
      <c r="R45" s="46"/>
      <c r="S45" s="46"/>
      <c r="T45" s="46"/>
      <c r="U45" s="46"/>
    </row>
    <row r="46" spans="1:21" ht="30.75" customHeight="1" x14ac:dyDescent="0.25">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25">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25">
      <c r="A48" s="46"/>
      <c r="B48" s="1163"/>
      <c r="C48" s="1164"/>
      <c r="D48" s="60"/>
      <c r="E48" s="1140" t="s">
        <v>13</v>
      </c>
      <c r="F48" s="1140"/>
      <c r="G48" s="1140"/>
      <c r="H48" s="1140"/>
      <c r="I48" s="1140"/>
      <c r="J48" s="1141"/>
      <c r="K48" s="61">
        <v>78</v>
      </c>
      <c r="L48" s="62">
        <v>78</v>
      </c>
      <c r="M48" s="62">
        <v>86</v>
      </c>
      <c r="N48" s="62">
        <v>109</v>
      </c>
      <c r="O48" s="63">
        <v>146</v>
      </c>
      <c r="P48" s="46"/>
      <c r="Q48" s="46"/>
      <c r="R48" s="46"/>
      <c r="S48" s="46"/>
      <c r="T48" s="46"/>
      <c r="U48" s="46"/>
    </row>
    <row r="49" spans="1:21" ht="30.75" customHeight="1" x14ac:dyDescent="0.25">
      <c r="A49" s="46"/>
      <c r="B49" s="1163"/>
      <c r="C49" s="1164"/>
      <c r="D49" s="60"/>
      <c r="E49" s="1140" t="s">
        <v>14</v>
      </c>
      <c r="F49" s="1140"/>
      <c r="G49" s="1140"/>
      <c r="H49" s="1140"/>
      <c r="I49" s="1140"/>
      <c r="J49" s="1141"/>
      <c r="K49" s="61">
        <v>0</v>
      </c>
      <c r="L49" s="62">
        <v>2</v>
      </c>
      <c r="M49" s="62">
        <v>2</v>
      </c>
      <c r="N49" s="62">
        <v>2</v>
      </c>
      <c r="O49" s="63">
        <v>2</v>
      </c>
      <c r="P49" s="46"/>
      <c r="Q49" s="46"/>
      <c r="R49" s="46"/>
      <c r="S49" s="46"/>
      <c r="T49" s="46"/>
      <c r="U49" s="46"/>
    </row>
    <row r="50" spans="1:21" ht="30.75" customHeight="1" x14ac:dyDescent="0.25">
      <c r="A50" s="46"/>
      <c r="B50" s="1163"/>
      <c r="C50" s="1164"/>
      <c r="D50" s="60"/>
      <c r="E50" s="1140" t="s">
        <v>15</v>
      </c>
      <c r="F50" s="1140"/>
      <c r="G50" s="1140"/>
      <c r="H50" s="1140"/>
      <c r="I50" s="1140"/>
      <c r="J50" s="1141"/>
      <c r="K50" s="61">
        <v>2</v>
      </c>
      <c r="L50" s="62">
        <v>2</v>
      </c>
      <c r="M50" s="62">
        <v>1</v>
      </c>
      <c r="N50" s="62">
        <v>1</v>
      </c>
      <c r="O50" s="63">
        <v>1</v>
      </c>
      <c r="P50" s="46"/>
      <c r="Q50" s="46"/>
      <c r="R50" s="46"/>
      <c r="S50" s="46"/>
      <c r="T50" s="46"/>
      <c r="U50" s="46"/>
    </row>
    <row r="51" spans="1:21" ht="30.75" customHeight="1" x14ac:dyDescent="0.25">
      <c r="A51" s="46"/>
      <c r="B51" s="1165"/>
      <c r="C51" s="1166"/>
      <c r="D51" s="64"/>
      <c r="E51" s="1140" t="s">
        <v>16</v>
      </c>
      <c r="F51" s="1140"/>
      <c r="G51" s="1140"/>
      <c r="H51" s="1140"/>
      <c r="I51" s="1140"/>
      <c r="J51" s="1141"/>
      <c r="K51" s="61">
        <v>0</v>
      </c>
      <c r="L51" s="62">
        <v>0</v>
      </c>
      <c r="M51" s="62">
        <v>0</v>
      </c>
      <c r="N51" s="62">
        <v>0</v>
      </c>
      <c r="O51" s="63">
        <v>0</v>
      </c>
      <c r="P51" s="46"/>
      <c r="Q51" s="46"/>
      <c r="R51" s="46"/>
      <c r="S51" s="46"/>
      <c r="T51" s="46"/>
      <c r="U51" s="46"/>
    </row>
    <row r="52" spans="1:21" ht="30.75" customHeight="1" x14ac:dyDescent="0.25">
      <c r="A52" s="46"/>
      <c r="B52" s="1138" t="s">
        <v>17</v>
      </c>
      <c r="C52" s="1139"/>
      <c r="D52" s="64"/>
      <c r="E52" s="1140" t="s">
        <v>18</v>
      </c>
      <c r="F52" s="1140"/>
      <c r="G52" s="1140"/>
      <c r="H52" s="1140"/>
      <c r="I52" s="1140"/>
      <c r="J52" s="1141"/>
      <c r="K52" s="61">
        <v>604</v>
      </c>
      <c r="L52" s="62">
        <v>551</v>
      </c>
      <c r="M52" s="62">
        <v>539</v>
      </c>
      <c r="N52" s="62">
        <v>531</v>
      </c>
      <c r="O52" s="63">
        <v>505</v>
      </c>
      <c r="P52" s="46"/>
      <c r="Q52" s="46"/>
      <c r="R52" s="46"/>
      <c r="S52" s="46"/>
      <c r="T52" s="46"/>
      <c r="U52" s="46"/>
    </row>
    <row r="53" spans="1:21" ht="30.75" customHeight="1" thickBot="1" x14ac:dyDescent="0.3">
      <c r="A53" s="46"/>
      <c r="B53" s="1142" t="s">
        <v>19</v>
      </c>
      <c r="C53" s="1143"/>
      <c r="D53" s="65"/>
      <c r="E53" s="1144" t="s">
        <v>20</v>
      </c>
      <c r="F53" s="1144"/>
      <c r="G53" s="1144"/>
      <c r="H53" s="1144"/>
      <c r="I53" s="1144"/>
      <c r="J53" s="1145"/>
      <c r="K53" s="66">
        <v>256</v>
      </c>
      <c r="L53" s="67">
        <v>252</v>
      </c>
      <c r="M53" s="67">
        <v>290</v>
      </c>
      <c r="N53" s="67">
        <v>314</v>
      </c>
      <c r="O53" s="68">
        <v>366</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5">
      <c r="B58" s="1146" t="s">
        <v>24</v>
      </c>
      <c r="C58" s="1147"/>
      <c r="D58" s="1152" t="s">
        <v>25</v>
      </c>
      <c r="E58" s="1153"/>
      <c r="F58" s="1153"/>
      <c r="G58" s="1153"/>
      <c r="H58" s="1153"/>
      <c r="I58" s="1153"/>
      <c r="J58" s="1154"/>
      <c r="K58" s="81"/>
      <c r="L58" s="82"/>
      <c r="M58" s="82"/>
      <c r="N58" s="82"/>
      <c r="O58" s="83"/>
    </row>
    <row r="59" spans="1:21" ht="31.5" customHeight="1" x14ac:dyDescent="0.25">
      <c r="B59" s="1148"/>
      <c r="C59" s="1149"/>
      <c r="D59" s="1155" t="s">
        <v>26</v>
      </c>
      <c r="E59" s="1156"/>
      <c r="F59" s="1156"/>
      <c r="G59" s="1156"/>
      <c r="H59" s="1156"/>
      <c r="I59" s="1156"/>
      <c r="J59" s="1157"/>
      <c r="K59" s="84"/>
      <c r="L59" s="85"/>
      <c r="M59" s="85"/>
      <c r="N59" s="85"/>
      <c r="O59" s="86"/>
    </row>
    <row r="60" spans="1:21" ht="31.5" customHeight="1" thickBot="1" x14ac:dyDescent="0.3">
      <c r="B60" s="1150"/>
      <c r="C60" s="1151"/>
      <c r="D60" s="1158" t="s">
        <v>27</v>
      </c>
      <c r="E60" s="1159"/>
      <c r="F60" s="1159"/>
      <c r="G60" s="1159"/>
      <c r="H60" s="1159"/>
      <c r="I60" s="1159"/>
      <c r="J60" s="1160"/>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Kbpk2tIv5mvWpQRMpIi5imXVyoqWKn7LnUlCxMvBtyjo27Iovsp68X7n0obscvPe4XEzpZpG2lxYBrmgs9o6g==" saltValue="wvEUNg57ooVemA/74gYgr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9" zoomScale="70" zoomScaleNormal="7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527</v>
      </c>
      <c r="J40" s="101" t="s">
        <v>528</v>
      </c>
      <c r="K40" s="101" t="s">
        <v>529</v>
      </c>
      <c r="L40" s="101" t="s">
        <v>530</v>
      </c>
      <c r="M40" s="102" t="s">
        <v>531</v>
      </c>
    </row>
    <row r="41" spans="2:13" ht="27.75" customHeight="1" x14ac:dyDescent="0.25">
      <c r="B41" s="1181" t="s">
        <v>30</v>
      </c>
      <c r="C41" s="1182"/>
      <c r="D41" s="103"/>
      <c r="E41" s="1183" t="s">
        <v>31</v>
      </c>
      <c r="F41" s="1183"/>
      <c r="G41" s="1183"/>
      <c r="H41" s="1184"/>
      <c r="I41" s="342">
        <v>6860</v>
      </c>
      <c r="J41" s="343">
        <v>6751</v>
      </c>
      <c r="K41" s="343">
        <v>6465</v>
      </c>
      <c r="L41" s="343">
        <v>6049</v>
      </c>
      <c r="M41" s="344">
        <v>5906</v>
      </c>
    </row>
    <row r="42" spans="2:13" ht="27.75" customHeight="1" x14ac:dyDescent="0.25">
      <c r="B42" s="1171"/>
      <c r="C42" s="1172"/>
      <c r="D42" s="104"/>
      <c r="E42" s="1175" t="s">
        <v>32</v>
      </c>
      <c r="F42" s="1175"/>
      <c r="G42" s="1175"/>
      <c r="H42" s="1176"/>
      <c r="I42" s="345" t="s">
        <v>488</v>
      </c>
      <c r="J42" s="346" t="s">
        <v>488</v>
      </c>
      <c r="K42" s="346" t="s">
        <v>488</v>
      </c>
      <c r="L42" s="346" t="s">
        <v>488</v>
      </c>
      <c r="M42" s="347" t="s">
        <v>488</v>
      </c>
    </row>
    <row r="43" spans="2:13" ht="27.75" customHeight="1" x14ac:dyDescent="0.25">
      <c r="B43" s="1171"/>
      <c r="C43" s="1172"/>
      <c r="D43" s="104"/>
      <c r="E43" s="1175" t="s">
        <v>33</v>
      </c>
      <c r="F43" s="1175"/>
      <c r="G43" s="1175"/>
      <c r="H43" s="1176"/>
      <c r="I43" s="345">
        <v>1660</v>
      </c>
      <c r="J43" s="346">
        <v>1923</v>
      </c>
      <c r="K43" s="346">
        <v>1838</v>
      </c>
      <c r="L43" s="346">
        <v>1924</v>
      </c>
      <c r="M43" s="347">
        <v>1744</v>
      </c>
    </row>
    <row r="44" spans="2:13" ht="27.75" customHeight="1" x14ac:dyDescent="0.25">
      <c r="B44" s="1171"/>
      <c r="C44" s="1172"/>
      <c r="D44" s="104"/>
      <c r="E44" s="1175" t="s">
        <v>34</v>
      </c>
      <c r="F44" s="1175"/>
      <c r="G44" s="1175"/>
      <c r="H44" s="1176"/>
      <c r="I44" s="345">
        <v>22</v>
      </c>
      <c r="J44" s="346">
        <v>18</v>
      </c>
      <c r="K44" s="346">
        <v>16</v>
      </c>
      <c r="L44" s="346">
        <v>14</v>
      </c>
      <c r="M44" s="347">
        <v>431</v>
      </c>
    </row>
    <row r="45" spans="2:13" ht="27.75" customHeight="1" x14ac:dyDescent="0.25">
      <c r="B45" s="1171"/>
      <c r="C45" s="1172"/>
      <c r="D45" s="104"/>
      <c r="E45" s="1175" t="s">
        <v>35</v>
      </c>
      <c r="F45" s="1175"/>
      <c r="G45" s="1175"/>
      <c r="H45" s="1176"/>
      <c r="I45" s="345" t="s">
        <v>488</v>
      </c>
      <c r="J45" s="346" t="s">
        <v>488</v>
      </c>
      <c r="K45" s="346">
        <v>1462</v>
      </c>
      <c r="L45" s="346" t="s">
        <v>488</v>
      </c>
      <c r="M45" s="347">
        <v>207</v>
      </c>
    </row>
    <row r="46" spans="2:13" ht="27.75" customHeight="1" x14ac:dyDescent="0.25">
      <c r="B46" s="1171"/>
      <c r="C46" s="1172"/>
      <c r="D46" s="105"/>
      <c r="E46" s="1175" t="s">
        <v>36</v>
      </c>
      <c r="F46" s="1175"/>
      <c r="G46" s="1175"/>
      <c r="H46" s="1176"/>
      <c r="I46" s="345" t="s">
        <v>488</v>
      </c>
      <c r="J46" s="346" t="s">
        <v>488</v>
      </c>
      <c r="K46" s="346" t="s">
        <v>488</v>
      </c>
      <c r="L46" s="346" t="s">
        <v>488</v>
      </c>
      <c r="M46" s="347" t="s">
        <v>488</v>
      </c>
    </row>
    <row r="47" spans="2:13" ht="27.75" customHeight="1" x14ac:dyDescent="0.25">
      <c r="B47" s="1171"/>
      <c r="C47" s="1172"/>
      <c r="D47" s="106"/>
      <c r="E47" s="1185" t="s">
        <v>37</v>
      </c>
      <c r="F47" s="1186"/>
      <c r="G47" s="1186"/>
      <c r="H47" s="1187"/>
      <c r="I47" s="345" t="s">
        <v>488</v>
      </c>
      <c r="J47" s="346" t="s">
        <v>488</v>
      </c>
      <c r="K47" s="346" t="s">
        <v>488</v>
      </c>
      <c r="L47" s="346" t="s">
        <v>488</v>
      </c>
      <c r="M47" s="347" t="s">
        <v>488</v>
      </c>
    </row>
    <row r="48" spans="2:13" ht="27.75" customHeight="1" x14ac:dyDescent="0.25">
      <c r="B48" s="1171"/>
      <c r="C48" s="1172"/>
      <c r="D48" s="104"/>
      <c r="E48" s="1175" t="s">
        <v>38</v>
      </c>
      <c r="F48" s="1175"/>
      <c r="G48" s="1175"/>
      <c r="H48" s="1176"/>
      <c r="I48" s="345" t="s">
        <v>488</v>
      </c>
      <c r="J48" s="346" t="s">
        <v>488</v>
      </c>
      <c r="K48" s="346" t="s">
        <v>488</v>
      </c>
      <c r="L48" s="346" t="s">
        <v>488</v>
      </c>
      <c r="M48" s="347" t="s">
        <v>488</v>
      </c>
    </row>
    <row r="49" spans="2:13" ht="27.75" customHeight="1" x14ac:dyDescent="0.25">
      <c r="B49" s="1173"/>
      <c r="C49" s="1174"/>
      <c r="D49" s="104"/>
      <c r="E49" s="1175" t="s">
        <v>39</v>
      </c>
      <c r="F49" s="1175"/>
      <c r="G49" s="1175"/>
      <c r="H49" s="1176"/>
      <c r="I49" s="345" t="s">
        <v>488</v>
      </c>
      <c r="J49" s="346" t="s">
        <v>488</v>
      </c>
      <c r="K49" s="346" t="s">
        <v>488</v>
      </c>
      <c r="L49" s="346" t="s">
        <v>488</v>
      </c>
      <c r="M49" s="347" t="s">
        <v>488</v>
      </c>
    </row>
    <row r="50" spans="2:13" ht="27.75" customHeight="1" x14ac:dyDescent="0.25">
      <c r="B50" s="1169" t="s">
        <v>40</v>
      </c>
      <c r="C50" s="1170"/>
      <c r="D50" s="107"/>
      <c r="E50" s="1175" t="s">
        <v>41</v>
      </c>
      <c r="F50" s="1175"/>
      <c r="G50" s="1175"/>
      <c r="H50" s="1176"/>
      <c r="I50" s="345">
        <v>5438</v>
      </c>
      <c r="J50" s="346">
        <v>5793</v>
      </c>
      <c r="K50" s="346">
        <v>5972</v>
      </c>
      <c r="L50" s="346">
        <v>6124</v>
      </c>
      <c r="M50" s="347">
        <v>5857</v>
      </c>
    </row>
    <row r="51" spans="2:13" ht="27.75" customHeight="1" x14ac:dyDescent="0.25">
      <c r="B51" s="1171"/>
      <c r="C51" s="1172"/>
      <c r="D51" s="104"/>
      <c r="E51" s="1175" t="s">
        <v>42</v>
      </c>
      <c r="F51" s="1175"/>
      <c r="G51" s="1175"/>
      <c r="H51" s="1176"/>
      <c r="I51" s="345">
        <v>102</v>
      </c>
      <c r="J51" s="346">
        <v>91</v>
      </c>
      <c r="K51" s="346">
        <v>79</v>
      </c>
      <c r="L51" s="346">
        <v>67</v>
      </c>
      <c r="M51" s="347">
        <v>55</v>
      </c>
    </row>
    <row r="52" spans="2:13" ht="27.75" customHeight="1" x14ac:dyDescent="0.25">
      <c r="B52" s="1173"/>
      <c r="C52" s="1174"/>
      <c r="D52" s="104"/>
      <c r="E52" s="1175" t="s">
        <v>43</v>
      </c>
      <c r="F52" s="1175"/>
      <c r="G52" s="1175"/>
      <c r="H52" s="1176"/>
      <c r="I52" s="345">
        <v>5284</v>
      </c>
      <c r="J52" s="346">
        <v>5092</v>
      </c>
      <c r="K52" s="346">
        <v>5029</v>
      </c>
      <c r="L52" s="346">
        <v>4918</v>
      </c>
      <c r="M52" s="347">
        <v>4887</v>
      </c>
    </row>
    <row r="53" spans="2:13" ht="27.75" customHeight="1" thickBot="1" x14ac:dyDescent="0.3">
      <c r="B53" s="1177" t="s">
        <v>19</v>
      </c>
      <c r="C53" s="1178"/>
      <c r="D53" s="108"/>
      <c r="E53" s="1179" t="s">
        <v>44</v>
      </c>
      <c r="F53" s="1179"/>
      <c r="G53" s="1179"/>
      <c r="H53" s="1180"/>
      <c r="I53" s="348">
        <v>-2282</v>
      </c>
      <c r="J53" s="349">
        <v>-2283</v>
      </c>
      <c r="K53" s="349">
        <v>-1300</v>
      </c>
      <c r="L53" s="349">
        <v>-3122</v>
      </c>
      <c r="M53" s="350">
        <v>-2511</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choAyjifxt5Rs4f43I2gbsSD6BjQxYNaTQM8JnnKEW4XrVjK7SA2ZeMoR0ZRueCUL20Fy4iCFir2/VA+bwHFTQ==" saltValue="24SfG8iPaBvy8GX4JoKsl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G53" sqref="G53"/>
    </sheetView>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529</v>
      </c>
      <c r="G54" s="117" t="s">
        <v>530</v>
      </c>
      <c r="H54" s="118" t="s">
        <v>531</v>
      </c>
    </row>
    <row r="55" spans="2:8" ht="52.5" customHeight="1" x14ac:dyDescent="0.25">
      <c r="B55" s="119"/>
      <c r="C55" s="1196" t="s">
        <v>46</v>
      </c>
      <c r="D55" s="1196"/>
      <c r="E55" s="1197"/>
      <c r="F55" s="120">
        <v>949</v>
      </c>
      <c r="G55" s="120">
        <v>999</v>
      </c>
      <c r="H55" s="121">
        <v>699</v>
      </c>
    </row>
    <row r="56" spans="2:8" ht="52.5" customHeight="1" x14ac:dyDescent="0.25">
      <c r="B56" s="122"/>
      <c r="C56" s="1198" t="s">
        <v>47</v>
      </c>
      <c r="D56" s="1198"/>
      <c r="E56" s="1199"/>
      <c r="F56" s="123">
        <v>974</v>
      </c>
      <c r="G56" s="123">
        <v>929</v>
      </c>
      <c r="H56" s="124">
        <v>885</v>
      </c>
    </row>
    <row r="57" spans="2:8" ht="53.25" customHeight="1" x14ac:dyDescent="0.25">
      <c r="B57" s="122"/>
      <c r="C57" s="1200" t="s">
        <v>48</v>
      </c>
      <c r="D57" s="1200"/>
      <c r="E57" s="1201"/>
      <c r="F57" s="125">
        <v>3675</v>
      </c>
      <c r="G57" s="125">
        <v>3796</v>
      </c>
      <c r="H57" s="126">
        <v>3862</v>
      </c>
    </row>
    <row r="58" spans="2:8" ht="45.75" customHeight="1" x14ac:dyDescent="0.25">
      <c r="B58" s="127"/>
      <c r="C58" s="1188" t="s">
        <v>555</v>
      </c>
      <c r="D58" s="1189"/>
      <c r="E58" s="1190"/>
      <c r="F58" s="128">
        <v>760</v>
      </c>
      <c r="G58" s="128">
        <v>861</v>
      </c>
      <c r="H58" s="129">
        <v>918</v>
      </c>
    </row>
    <row r="59" spans="2:8" ht="45.75" customHeight="1" x14ac:dyDescent="0.25">
      <c r="B59" s="127"/>
      <c r="C59" s="1188" t="s">
        <v>556</v>
      </c>
      <c r="D59" s="1189"/>
      <c r="E59" s="1190"/>
      <c r="F59" s="128">
        <v>159</v>
      </c>
      <c r="G59" s="128">
        <v>159</v>
      </c>
      <c r="H59" s="129">
        <v>159</v>
      </c>
    </row>
    <row r="60" spans="2:8" ht="45.75" customHeight="1" x14ac:dyDescent="0.25">
      <c r="B60" s="127"/>
      <c r="C60" s="1188" t="s">
        <v>557</v>
      </c>
      <c r="D60" s="1189"/>
      <c r="E60" s="1190"/>
      <c r="F60" s="128">
        <v>101</v>
      </c>
      <c r="G60" s="128">
        <v>101</v>
      </c>
      <c r="H60" s="129">
        <v>101</v>
      </c>
    </row>
    <row r="61" spans="2:8" ht="45.75" customHeight="1" x14ac:dyDescent="0.25">
      <c r="B61" s="127"/>
      <c r="C61" s="1188" t="s">
        <v>558</v>
      </c>
      <c r="D61" s="1189"/>
      <c r="E61" s="1190"/>
      <c r="F61" s="128">
        <v>103</v>
      </c>
      <c r="G61" s="128">
        <v>84</v>
      </c>
      <c r="H61" s="129">
        <v>67</v>
      </c>
    </row>
    <row r="62" spans="2:8" ht="45.75" customHeight="1" thickBot="1" x14ac:dyDescent="0.3">
      <c r="B62" s="130"/>
      <c r="C62" s="1191" t="s">
        <v>559</v>
      </c>
      <c r="D62" s="1192"/>
      <c r="E62" s="1193"/>
      <c r="F62" s="131">
        <v>28</v>
      </c>
      <c r="G62" s="131">
        <v>28</v>
      </c>
      <c r="H62" s="132">
        <v>28</v>
      </c>
    </row>
    <row r="63" spans="2:8" ht="52.5" customHeight="1" thickBot="1" x14ac:dyDescent="0.3">
      <c r="B63" s="133"/>
      <c r="C63" s="1194" t="s">
        <v>49</v>
      </c>
      <c r="D63" s="1194"/>
      <c r="E63" s="1195"/>
      <c r="F63" s="134">
        <v>5597</v>
      </c>
      <c r="G63" s="134">
        <v>5723</v>
      </c>
      <c r="H63" s="135">
        <v>5446</v>
      </c>
    </row>
    <row r="64" spans="2:8" ht="12.75" x14ac:dyDescent="0.25"/>
  </sheetData>
  <sheetProtection algorithmName="SHA-512" hashValue="DxucVAjsEUaucUUPcfYZMcOxQYo78P7Tz/wuy5RsnAoQpxDByDElKUCdhsS+3CfrrQKs/ZXTSboNu9l50gRh8A==" saltValue="+Wv/RCKf8pFqLeEc0Gvd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42" customWidth="1"/>
    <col min="2" max="8" width="13.3984375" style="142" customWidth="1"/>
    <col min="9" max="16384" width="11.1328125" style="142"/>
  </cols>
  <sheetData>
    <row r="1" spans="1:8" x14ac:dyDescent="0.25">
      <c r="A1" s="136"/>
      <c r="B1" s="137"/>
      <c r="C1" s="138"/>
      <c r="D1" s="139"/>
      <c r="E1" s="140"/>
      <c r="F1" s="140"/>
      <c r="G1" s="140"/>
      <c r="H1" s="141"/>
    </row>
    <row r="2" spans="1:8" x14ac:dyDescent="0.25">
      <c r="A2" s="143"/>
      <c r="B2" s="144"/>
      <c r="C2" s="145"/>
      <c r="D2" s="146" t="s">
        <v>50</v>
      </c>
      <c r="E2" s="147"/>
      <c r="F2" s="148" t="s">
        <v>526</v>
      </c>
      <c r="G2" s="149"/>
      <c r="H2" s="150"/>
    </row>
    <row r="3" spans="1:8" x14ac:dyDescent="0.25">
      <c r="A3" s="146" t="s">
        <v>519</v>
      </c>
      <c r="B3" s="151"/>
      <c r="C3" s="152"/>
      <c r="D3" s="153">
        <v>215997</v>
      </c>
      <c r="E3" s="154"/>
      <c r="F3" s="155">
        <v>190274</v>
      </c>
      <c r="G3" s="156"/>
      <c r="H3" s="157"/>
    </row>
    <row r="4" spans="1:8" x14ac:dyDescent="0.25">
      <c r="A4" s="158"/>
      <c r="B4" s="159"/>
      <c r="C4" s="160"/>
      <c r="D4" s="161">
        <v>84628</v>
      </c>
      <c r="E4" s="162"/>
      <c r="F4" s="163">
        <v>88584</v>
      </c>
      <c r="G4" s="164"/>
      <c r="H4" s="165"/>
    </row>
    <row r="5" spans="1:8" x14ac:dyDescent="0.25">
      <c r="A5" s="146" t="s">
        <v>521</v>
      </c>
      <c r="B5" s="151"/>
      <c r="C5" s="152"/>
      <c r="D5" s="153">
        <v>207113</v>
      </c>
      <c r="E5" s="154"/>
      <c r="F5" s="155">
        <v>200194</v>
      </c>
      <c r="G5" s="156"/>
      <c r="H5" s="157"/>
    </row>
    <row r="6" spans="1:8" x14ac:dyDescent="0.25">
      <c r="A6" s="158"/>
      <c r="B6" s="159"/>
      <c r="C6" s="160"/>
      <c r="D6" s="161">
        <v>120012</v>
      </c>
      <c r="E6" s="162"/>
      <c r="F6" s="163">
        <v>106422</v>
      </c>
      <c r="G6" s="164"/>
      <c r="H6" s="165"/>
    </row>
    <row r="7" spans="1:8" x14ac:dyDescent="0.25">
      <c r="A7" s="146" t="s">
        <v>522</v>
      </c>
      <c r="B7" s="151"/>
      <c r="C7" s="152"/>
      <c r="D7" s="153">
        <v>200082</v>
      </c>
      <c r="E7" s="154"/>
      <c r="F7" s="155">
        <v>196914</v>
      </c>
      <c r="G7" s="156"/>
      <c r="H7" s="157"/>
    </row>
    <row r="8" spans="1:8" x14ac:dyDescent="0.25">
      <c r="A8" s="158"/>
      <c r="B8" s="159"/>
      <c r="C8" s="160"/>
      <c r="D8" s="161">
        <v>81244</v>
      </c>
      <c r="E8" s="162"/>
      <c r="F8" s="163">
        <v>98966</v>
      </c>
      <c r="G8" s="164"/>
      <c r="H8" s="165"/>
    </row>
    <row r="9" spans="1:8" x14ac:dyDescent="0.25">
      <c r="A9" s="146" t="s">
        <v>523</v>
      </c>
      <c r="B9" s="151"/>
      <c r="C9" s="152"/>
      <c r="D9" s="153">
        <v>187641</v>
      </c>
      <c r="E9" s="154"/>
      <c r="F9" s="155">
        <v>204757</v>
      </c>
      <c r="G9" s="156"/>
      <c r="H9" s="157"/>
    </row>
    <row r="10" spans="1:8" x14ac:dyDescent="0.25">
      <c r="A10" s="158"/>
      <c r="B10" s="159"/>
      <c r="C10" s="160"/>
      <c r="D10" s="161">
        <v>95222</v>
      </c>
      <c r="E10" s="162"/>
      <c r="F10" s="163">
        <v>106071</v>
      </c>
      <c r="G10" s="164"/>
      <c r="H10" s="165"/>
    </row>
    <row r="11" spans="1:8" x14ac:dyDescent="0.25">
      <c r="A11" s="146" t="s">
        <v>524</v>
      </c>
      <c r="B11" s="151"/>
      <c r="C11" s="152"/>
      <c r="D11" s="153">
        <v>242252</v>
      </c>
      <c r="E11" s="154"/>
      <c r="F11" s="155">
        <v>194971</v>
      </c>
      <c r="G11" s="156"/>
      <c r="H11" s="157"/>
    </row>
    <row r="12" spans="1:8" x14ac:dyDescent="0.25">
      <c r="A12" s="158"/>
      <c r="B12" s="159"/>
      <c r="C12" s="166"/>
      <c r="D12" s="161">
        <v>120036</v>
      </c>
      <c r="E12" s="162"/>
      <c r="F12" s="163">
        <v>105966</v>
      </c>
      <c r="G12" s="164"/>
      <c r="H12" s="165"/>
    </row>
    <row r="13" spans="1:8" x14ac:dyDescent="0.25">
      <c r="A13" s="146"/>
      <c r="B13" s="151"/>
      <c r="C13" s="152"/>
      <c r="D13" s="153">
        <v>210617</v>
      </c>
      <c r="E13" s="154"/>
      <c r="F13" s="155">
        <v>197422</v>
      </c>
      <c r="G13" s="167"/>
      <c r="H13" s="157"/>
    </row>
    <row r="14" spans="1:8" x14ac:dyDescent="0.25">
      <c r="A14" s="158"/>
      <c r="B14" s="159"/>
      <c r="C14" s="160"/>
      <c r="D14" s="161">
        <v>100228</v>
      </c>
      <c r="E14" s="162"/>
      <c r="F14" s="163">
        <v>101202</v>
      </c>
      <c r="G14" s="164"/>
      <c r="H14" s="165"/>
    </row>
    <row r="17" spans="1:11" x14ac:dyDescent="0.25">
      <c r="A17" s="142" t="s">
        <v>51</v>
      </c>
    </row>
    <row r="18" spans="1:11" x14ac:dyDescent="0.2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5">
      <c r="A19" s="168" t="s">
        <v>52</v>
      </c>
      <c r="B19" s="168">
        <f>ROUND(VALUE(SUBSTITUTE(実質収支比率等に係る経年分析!F$48,"▲","-")),2)</f>
        <v>3.56</v>
      </c>
      <c r="C19" s="168">
        <f>ROUND(VALUE(SUBSTITUTE(実質収支比率等に係る経年分析!G$48,"▲","-")),2)</f>
        <v>5.32</v>
      </c>
      <c r="D19" s="168">
        <f>ROUND(VALUE(SUBSTITUTE(実質収支比率等に係る経年分析!H$48,"▲","-")),2)</f>
        <v>5.89</v>
      </c>
      <c r="E19" s="168">
        <f>ROUND(VALUE(SUBSTITUTE(実質収支比率等に係る経年分析!I$48,"▲","-")),2)</f>
        <v>6.24</v>
      </c>
      <c r="F19" s="168">
        <f>ROUND(VALUE(SUBSTITUTE(実質収支比率等に係る経年分析!J$48,"▲","-")),2)</f>
        <v>8.61</v>
      </c>
    </row>
    <row r="20" spans="1:11" x14ac:dyDescent="0.25">
      <c r="A20" s="168" t="s">
        <v>53</v>
      </c>
      <c r="B20" s="168">
        <f>ROUND(VALUE(SUBSTITUTE(実質収支比率等に係る経年分析!F$47,"▲","-")),2)</f>
        <v>16.29</v>
      </c>
      <c r="C20" s="168">
        <f>ROUND(VALUE(SUBSTITUTE(実質収支比率等に係る経年分析!G$47,"▲","-")),2)</f>
        <v>19.41</v>
      </c>
      <c r="D20" s="168">
        <f>ROUND(VALUE(SUBSTITUTE(実質収支比率等に係る経年分析!H$47,"▲","-")),2)</f>
        <v>20.76</v>
      </c>
      <c r="E20" s="168">
        <f>ROUND(VALUE(SUBSTITUTE(実質収支比率等に係る経年分析!I$47,"▲","-")),2)</f>
        <v>22.62</v>
      </c>
      <c r="F20" s="168">
        <f>ROUND(VALUE(SUBSTITUTE(実質収支比率等に係る経年分析!J$47,"▲","-")),2)</f>
        <v>15.7</v>
      </c>
    </row>
    <row r="21" spans="1:11" x14ac:dyDescent="0.25">
      <c r="A21" s="168" t="s">
        <v>54</v>
      </c>
      <c r="B21" s="168">
        <f>IF(ISNUMBER(VALUE(SUBSTITUTE(実質収支比率等に係る経年分析!F$49,"▲","-"))),ROUND(VALUE(SUBSTITUTE(実質収支比率等に係る経年分析!F$49,"▲","-")),2),NA())</f>
        <v>-0.91</v>
      </c>
      <c r="C21" s="168">
        <f>IF(ISNUMBER(VALUE(SUBSTITUTE(実質収支比率等に係る経年分析!G$49,"▲","-"))),ROUND(VALUE(SUBSTITUTE(実質収支比率等に係る経年分析!G$49,"▲","-")),2),NA())</f>
        <v>5.26</v>
      </c>
      <c r="D21" s="168">
        <f>IF(ISNUMBER(VALUE(SUBSTITUTE(実質収支比率等に係る経年分析!H$49,"▲","-"))),ROUND(VALUE(SUBSTITUTE(実質収支比率等に係る経年分析!H$49,"▲","-")),2),NA())</f>
        <v>6.41</v>
      </c>
      <c r="E21" s="168">
        <f>IF(ISNUMBER(VALUE(SUBSTITUTE(実質収支比率等に係る経年分析!I$49,"▲","-"))),ROUND(VALUE(SUBSTITUTE(実質収支比率等に係る経年分析!I$49,"▲","-")),2),NA())</f>
        <v>1.28</v>
      </c>
      <c r="F21" s="168">
        <f>IF(ISNUMBER(VALUE(SUBSTITUTE(実質収支比率等に係る経年分析!J$49,"▲","-"))),ROUND(VALUE(SUBSTITUTE(実質収支比率等に係る経年分析!J$49,"▲","-")),2),NA())</f>
        <v>-4.32</v>
      </c>
    </row>
    <row r="24" spans="1:11" x14ac:dyDescent="0.25">
      <c r="A24" s="142" t="s">
        <v>55</v>
      </c>
    </row>
    <row r="25" spans="1:11" x14ac:dyDescent="0.2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5">
      <c r="A26" s="169"/>
      <c r="B26" s="169" t="s">
        <v>56</v>
      </c>
      <c r="C26" s="169" t="s">
        <v>57</v>
      </c>
      <c r="D26" s="169" t="s">
        <v>56</v>
      </c>
      <c r="E26" s="169" t="s">
        <v>57</v>
      </c>
      <c r="F26" s="169" t="s">
        <v>56</v>
      </c>
      <c r="G26" s="169" t="s">
        <v>57</v>
      </c>
      <c r="H26" s="169" t="s">
        <v>56</v>
      </c>
      <c r="I26" s="169" t="s">
        <v>57</v>
      </c>
      <c r="J26" s="169" t="s">
        <v>56</v>
      </c>
      <c r="K26" s="169" t="s">
        <v>57</v>
      </c>
    </row>
    <row r="27" spans="1:11" x14ac:dyDescent="0.2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5">
      <c r="A29" s="169" t="str">
        <f>IF(連結実質赤字比率に係る赤字・黒字の構成分析!C$41="",NA(),連結実質赤字比率に係る赤字・黒字の構成分析!C$41)</f>
        <v>国民健康保険事業特別会計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0.09</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0.04</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0.13</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0.42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0.01</v>
      </c>
    </row>
    <row r="30" spans="1:11" x14ac:dyDescent="0.25">
      <c r="A30" s="169" t="str">
        <f>IF(連結実質赤字比率に係る赤字・黒字の構成分析!C$40="",NA(),連結実質赤字比率に係る赤字・黒字の構成分析!C$40)</f>
        <v>後期高齢者医療事業特別会計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0.04</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0.04</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0.04</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0.05</v>
      </c>
    </row>
    <row r="31" spans="1:11" x14ac:dyDescent="0.25">
      <c r="A31" s="169" t="str">
        <f>IF(連結実質赤字比率に係る赤字・黒字の構成分析!C$39="",NA(),連結実質赤字比率に係る赤字・黒字の構成分析!C$39)</f>
        <v>介護サービス事業特別会計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0.18</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1.32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0.45</v>
      </c>
    </row>
    <row r="32" spans="1:11" x14ac:dyDescent="0.25">
      <c r="A32" s="169" t="str">
        <f>IF(連結実質赤字比率に係る赤字・黒字の構成分析!C$38="",NA(),連結実質赤字比率に係る赤字・黒字の構成分析!C$38)</f>
        <v>公共下水道事業特別会計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0.37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0.14000000000000001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0.21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0.67</v>
      </c>
    </row>
    <row r="33" spans="1:16" x14ac:dyDescent="0.25">
      <c r="A33" s="169" t="str">
        <f>IF(連結実質赤字比率に係る赤字・黒字の構成分析!C$37="",NA(),連結実質赤字比率に係る赤字・黒字の構成分析!C$37)</f>
        <v>国民健康保険病院事業会計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2.33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2.96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2.78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2.21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1.05</v>
      </c>
    </row>
    <row r="34" spans="1:16" x14ac:dyDescent="0.25">
      <c r="A34" s="169" t="str">
        <f>IF(連結実質赤字比率に係る赤字・黒字の構成分析!C$36="",NA(),連結実質赤字比率に係る赤字・黒字の構成分析!C$36)</f>
        <v>簡易水道事業特別会計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0.76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0.72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0.74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1.32</v>
      </c>
    </row>
    <row r="35" spans="1:16" x14ac:dyDescent="0.25">
      <c r="A35" s="169" t="str">
        <f>IF(連結実質赤字比率に係る赤字・黒字の構成分析!C$35="",NA(),連結実質赤字比率に係る赤字・黒字の構成分析!C$35)</f>
        <v>介護保険事業特別会計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0.24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0.52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1.42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1.88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1.79</v>
      </c>
    </row>
    <row r="36" spans="1:16" x14ac:dyDescent="0.2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3.56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5.31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5.89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6.24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8.61</v>
      </c>
    </row>
    <row r="39" spans="1:16" x14ac:dyDescent="0.25">
      <c r="A39" s="142" t="s">
        <v>58</v>
      </c>
    </row>
    <row r="40" spans="1:16" x14ac:dyDescent="0.2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5">
      <c r="A42" s="170" t="s">
        <v>61</v>
      </c>
      <c r="B42" s="170"/>
      <c r="C42" s="170"/>
      <c r="D42" s="170">
        <f>'実質公債費比率（分子）の構造'!K$52</f>
        <v>604</v>
      </c>
      <c r="E42" s="170"/>
      <c r="F42" s="170"/>
      <c r="G42" s="170">
        <f>'実質公債費比率（分子）の構造'!L$52</f>
        <v>551</v>
      </c>
      <c r="H42" s="170"/>
      <c r="I42" s="170"/>
      <c r="J42" s="170">
        <f>'実質公債費比率（分子）の構造'!M$52</f>
        <v>539</v>
      </c>
      <c r="K42" s="170"/>
      <c r="L42" s="170"/>
      <c r="M42" s="170">
        <f>'実質公債費比率（分子）の構造'!N$52</f>
        <v>531</v>
      </c>
      <c r="N42" s="170"/>
      <c r="O42" s="170"/>
      <c r="P42" s="170">
        <f>'実質公債費比率（分子）の構造'!O$52</f>
        <v>505</v>
      </c>
    </row>
    <row r="43" spans="1:16" x14ac:dyDescent="0.25">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25">
      <c r="A44" s="170" t="s">
        <v>62</v>
      </c>
      <c r="B44" s="170">
        <f>'実質公債費比率（分子）の構造'!K$50</f>
        <v>2</v>
      </c>
      <c r="C44" s="170"/>
      <c r="D44" s="170"/>
      <c r="E44" s="170">
        <f>'実質公債費比率（分子）の構造'!L$50</f>
        <v>2</v>
      </c>
      <c r="F44" s="170"/>
      <c r="G44" s="170"/>
      <c r="H44" s="170">
        <f>'実質公債費比率（分子）の構造'!M$50</f>
        <v>1</v>
      </c>
      <c r="I44" s="170"/>
      <c r="J44" s="170"/>
      <c r="K44" s="170">
        <f>'実質公債費比率（分子）の構造'!N$50</f>
        <v>1</v>
      </c>
      <c r="L44" s="170"/>
      <c r="M44" s="170"/>
      <c r="N44" s="170">
        <f>'実質公債費比率（分子）の構造'!O$50</f>
        <v>1</v>
      </c>
      <c r="O44" s="170"/>
      <c r="P44" s="170"/>
    </row>
    <row r="45" spans="1:16" x14ac:dyDescent="0.25">
      <c r="A45" s="170" t="s">
        <v>63</v>
      </c>
      <c r="B45" s="170">
        <f>'実質公債費比率（分子）の構造'!K$49</f>
        <v>0</v>
      </c>
      <c r="C45" s="170"/>
      <c r="D45" s="170"/>
      <c r="E45" s="170">
        <f>'実質公債費比率（分子）の構造'!L$49</f>
        <v>2</v>
      </c>
      <c r="F45" s="170"/>
      <c r="G45" s="170"/>
      <c r="H45" s="170">
        <f>'実質公債費比率（分子）の構造'!M$49</f>
        <v>2</v>
      </c>
      <c r="I45" s="170"/>
      <c r="J45" s="170"/>
      <c r="K45" s="170">
        <f>'実質公債費比率（分子）の構造'!N$49</f>
        <v>2</v>
      </c>
      <c r="L45" s="170"/>
      <c r="M45" s="170"/>
      <c r="N45" s="170">
        <f>'実質公債費比率（分子）の構造'!O$49</f>
        <v>2</v>
      </c>
      <c r="O45" s="170"/>
      <c r="P45" s="170"/>
    </row>
    <row r="46" spans="1:16" x14ac:dyDescent="0.25">
      <c r="A46" s="170" t="s">
        <v>64</v>
      </c>
      <c r="B46" s="170">
        <f>'実質公債費比率（分子）の構造'!K$48</f>
        <v>78</v>
      </c>
      <c r="C46" s="170"/>
      <c r="D46" s="170"/>
      <c r="E46" s="170">
        <f>'実質公債費比率（分子）の構造'!L$48</f>
        <v>78</v>
      </c>
      <c r="F46" s="170"/>
      <c r="G46" s="170"/>
      <c r="H46" s="170">
        <f>'実質公債費比率（分子）の構造'!M$48</f>
        <v>86</v>
      </c>
      <c r="I46" s="170"/>
      <c r="J46" s="170"/>
      <c r="K46" s="170">
        <f>'実質公債費比率（分子）の構造'!N$48</f>
        <v>109</v>
      </c>
      <c r="L46" s="170"/>
      <c r="M46" s="170"/>
      <c r="N46" s="170">
        <f>'実質公債費比率（分子）の構造'!O$48</f>
        <v>146</v>
      </c>
      <c r="O46" s="170"/>
      <c r="P46" s="170"/>
    </row>
    <row r="47" spans="1:16" x14ac:dyDescent="0.2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5">
      <c r="A49" s="170" t="s">
        <v>66</v>
      </c>
      <c r="B49" s="170">
        <f>'実質公債費比率（分子）の構造'!K$45</f>
        <v>780</v>
      </c>
      <c r="C49" s="170"/>
      <c r="D49" s="170"/>
      <c r="E49" s="170">
        <f>'実質公債費比率（分子）の構造'!L$45</f>
        <v>721</v>
      </c>
      <c r="F49" s="170"/>
      <c r="G49" s="170"/>
      <c r="H49" s="170">
        <f>'実質公債費比率（分子）の構造'!M$45</f>
        <v>740</v>
      </c>
      <c r="I49" s="170"/>
      <c r="J49" s="170"/>
      <c r="K49" s="170">
        <f>'実質公債費比率（分子）の構造'!N$45</f>
        <v>733</v>
      </c>
      <c r="L49" s="170"/>
      <c r="M49" s="170"/>
      <c r="N49" s="170">
        <f>'実質公債費比率（分子）の構造'!O$45</f>
        <v>722</v>
      </c>
      <c r="O49" s="170"/>
      <c r="P49" s="170"/>
    </row>
    <row r="50" spans="1:16" x14ac:dyDescent="0.25">
      <c r="A50" s="170" t="s">
        <v>67</v>
      </c>
      <c r="B50" s="170" t="e">
        <f>NA()</f>
        <v>#N/A</v>
      </c>
      <c r="C50" s="170">
        <f>IF(ISNUMBER('実質公債費比率（分子）の構造'!K$53),'実質公債費比率（分子）の構造'!K$53,NA())</f>
        <v>256</v>
      </c>
      <c r="D50" s="170" t="e">
        <f>NA()</f>
        <v>#N/A</v>
      </c>
      <c r="E50" s="170" t="e">
        <f>NA()</f>
        <v>#N/A</v>
      </c>
      <c r="F50" s="170">
        <f>IF(ISNUMBER('実質公債費比率（分子）の構造'!L$53),'実質公債費比率（分子）の構造'!L$53,NA())</f>
        <v>252</v>
      </c>
      <c r="G50" s="170" t="e">
        <f>NA()</f>
        <v>#N/A</v>
      </c>
      <c r="H50" s="170" t="e">
        <f>NA()</f>
        <v>#N/A</v>
      </c>
      <c r="I50" s="170">
        <f>IF(ISNUMBER('実質公債費比率（分子）の構造'!M$53),'実質公債費比率（分子）の構造'!M$53,NA())</f>
        <v>290</v>
      </c>
      <c r="J50" s="170" t="e">
        <f>NA()</f>
        <v>#N/A</v>
      </c>
      <c r="K50" s="170" t="e">
        <f>NA()</f>
        <v>#N/A</v>
      </c>
      <c r="L50" s="170">
        <f>IF(ISNUMBER('実質公債費比率（分子）の構造'!N$53),'実質公債費比率（分子）の構造'!N$53,NA())</f>
        <v>314</v>
      </c>
      <c r="M50" s="170" t="e">
        <f>NA()</f>
        <v>#N/A</v>
      </c>
      <c r="N50" s="170" t="e">
        <f>NA()</f>
        <v>#N/A</v>
      </c>
      <c r="O50" s="170">
        <f>IF(ISNUMBER('実質公債費比率（分子）の構造'!O$53),'実質公債費比率（分子）の構造'!O$53,NA())</f>
        <v>366</v>
      </c>
      <c r="P50" s="170" t="e">
        <f>NA()</f>
        <v>#N/A</v>
      </c>
    </row>
    <row r="53" spans="1:16" x14ac:dyDescent="0.25">
      <c r="A53" s="142" t="s">
        <v>68</v>
      </c>
    </row>
    <row r="54" spans="1:16" x14ac:dyDescent="0.2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5">
      <c r="A56" s="169" t="s">
        <v>43</v>
      </c>
      <c r="B56" s="169"/>
      <c r="C56" s="169"/>
      <c r="D56" s="169">
        <f>'将来負担比率（分子）の構造'!I$52</f>
        <v>5284</v>
      </c>
      <c r="E56" s="169"/>
      <c r="F56" s="169"/>
      <c r="G56" s="169">
        <f>'将来負担比率（分子）の構造'!J$52</f>
        <v>5092</v>
      </c>
      <c r="H56" s="169"/>
      <c r="I56" s="169"/>
      <c r="J56" s="169">
        <f>'将来負担比率（分子）の構造'!K$52</f>
        <v>5029</v>
      </c>
      <c r="K56" s="169"/>
      <c r="L56" s="169"/>
      <c r="M56" s="169">
        <f>'将来負担比率（分子）の構造'!L$52</f>
        <v>4918</v>
      </c>
      <c r="N56" s="169"/>
      <c r="O56" s="169"/>
      <c r="P56" s="169">
        <f>'将来負担比率（分子）の構造'!M$52</f>
        <v>4887</v>
      </c>
    </row>
    <row r="57" spans="1:16" x14ac:dyDescent="0.25">
      <c r="A57" s="169" t="s">
        <v>42</v>
      </c>
      <c r="B57" s="169"/>
      <c r="C57" s="169"/>
      <c r="D57" s="169">
        <f>'将来負担比率（分子）の構造'!I$51</f>
        <v>102</v>
      </c>
      <c r="E57" s="169"/>
      <c r="F57" s="169"/>
      <c r="G57" s="169">
        <f>'将来負担比率（分子）の構造'!J$51</f>
        <v>91</v>
      </c>
      <c r="H57" s="169"/>
      <c r="I57" s="169"/>
      <c r="J57" s="169">
        <f>'将来負担比率（分子）の構造'!K$51</f>
        <v>79</v>
      </c>
      <c r="K57" s="169"/>
      <c r="L57" s="169"/>
      <c r="M57" s="169">
        <f>'将来負担比率（分子）の構造'!L$51</f>
        <v>67</v>
      </c>
      <c r="N57" s="169"/>
      <c r="O57" s="169"/>
      <c r="P57" s="169">
        <f>'将来負担比率（分子）の構造'!M$51</f>
        <v>55</v>
      </c>
    </row>
    <row r="58" spans="1:16" x14ac:dyDescent="0.25">
      <c r="A58" s="169" t="s">
        <v>41</v>
      </c>
      <c r="B58" s="169"/>
      <c r="C58" s="169"/>
      <c r="D58" s="169">
        <f>'将来負担比率（分子）の構造'!I$50</f>
        <v>5438</v>
      </c>
      <c r="E58" s="169"/>
      <c r="F58" s="169"/>
      <c r="G58" s="169">
        <f>'将来負担比率（分子）の構造'!J$50</f>
        <v>5793</v>
      </c>
      <c r="H58" s="169"/>
      <c r="I58" s="169"/>
      <c r="J58" s="169">
        <f>'将来負担比率（分子）の構造'!K$50</f>
        <v>5972</v>
      </c>
      <c r="K58" s="169"/>
      <c r="L58" s="169"/>
      <c r="M58" s="169">
        <f>'将来負担比率（分子）の構造'!L$50</f>
        <v>6124</v>
      </c>
      <c r="N58" s="169"/>
      <c r="O58" s="169"/>
      <c r="P58" s="169">
        <f>'将来負担比率（分子）の構造'!M$50</f>
        <v>5857</v>
      </c>
    </row>
    <row r="59" spans="1:16" x14ac:dyDescent="0.2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5">
      <c r="A62" s="169" t="s">
        <v>35</v>
      </c>
      <c r="B62" s="169" t="str">
        <f>'将来負担比率（分子）の構造'!I$45</f>
        <v>-</v>
      </c>
      <c r="C62" s="169"/>
      <c r="D62" s="169"/>
      <c r="E62" s="169" t="str">
        <f>'将来負担比率（分子）の構造'!J$45</f>
        <v>-</v>
      </c>
      <c r="F62" s="169"/>
      <c r="G62" s="169"/>
      <c r="H62" s="169">
        <f>'将来負担比率（分子）の構造'!K$45</f>
        <v>1462</v>
      </c>
      <c r="I62" s="169"/>
      <c r="J62" s="169"/>
      <c r="K62" s="169" t="str">
        <f>'将来負担比率（分子）の構造'!L$45</f>
        <v>-</v>
      </c>
      <c r="L62" s="169"/>
      <c r="M62" s="169"/>
      <c r="N62" s="169">
        <f>'将来負担比率（分子）の構造'!M$45</f>
        <v>207</v>
      </c>
      <c r="O62" s="169"/>
      <c r="P62" s="169"/>
    </row>
    <row r="63" spans="1:16" x14ac:dyDescent="0.25">
      <c r="A63" s="169" t="s">
        <v>34</v>
      </c>
      <c r="B63" s="169">
        <f>'将来負担比率（分子）の構造'!I$44</f>
        <v>22</v>
      </c>
      <c r="C63" s="169"/>
      <c r="D63" s="169"/>
      <c r="E63" s="169">
        <f>'将来負担比率（分子）の構造'!J$44</f>
        <v>18</v>
      </c>
      <c r="F63" s="169"/>
      <c r="G63" s="169"/>
      <c r="H63" s="169">
        <f>'将来負担比率（分子）の構造'!K$44</f>
        <v>16</v>
      </c>
      <c r="I63" s="169"/>
      <c r="J63" s="169"/>
      <c r="K63" s="169">
        <f>'将来負担比率（分子）の構造'!L$44</f>
        <v>14</v>
      </c>
      <c r="L63" s="169"/>
      <c r="M63" s="169"/>
      <c r="N63" s="169">
        <f>'将来負担比率（分子）の構造'!M$44</f>
        <v>431</v>
      </c>
      <c r="O63" s="169"/>
      <c r="P63" s="169"/>
    </row>
    <row r="64" spans="1:16" x14ac:dyDescent="0.25">
      <c r="A64" s="169" t="s">
        <v>33</v>
      </c>
      <c r="B64" s="169">
        <f>'将来負担比率（分子）の構造'!I$43</f>
        <v>1660</v>
      </c>
      <c r="C64" s="169"/>
      <c r="D64" s="169"/>
      <c r="E64" s="169">
        <f>'将来負担比率（分子）の構造'!J$43</f>
        <v>1923</v>
      </c>
      <c r="F64" s="169"/>
      <c r="G64" s="169"/>
      <c r="H64" s="169">
        <f>'将来負担比率（分子）の構造'!K$43</f>
        <v>1838</v>
      </c>
      <c r="I64" s="169"/>
      <c r="J64" s="169"/>
      <c r="K64" s="169">
        <f>'将来負担比率（分子）の構造'!L$43</f>
        <v>1924</v>
      </c>
      <c r="L64" s="169"/>
      <c r="M64" s="169"/>
      <c r="N64" s="169">
        <f>'将来負担比率（分子）の構造'!M$43</f>
        <v>1744</v>
      </c>
      <c r="O64" s="169"/>
      <c r="P64" s="169"/>
    </row>
    <row r="65" spans="1:16" x14ac:dyDescent="0.2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5">
      <c r="A66" s="169" t="s">
        <v>31</v>
      </c>
      <c r="B66" s="169">
        <f>'将来負担比率（分子）の構造'!I$41</f>
        <v>6860</v>
      </c>
      <c r="C66" s="169"/>
      <c r="D66" s="169"/>
      <c r="E66" s="169">
        <f>'将来負担比率（分子）の構造'!J$41</f>
        <v>6751</v>
      </c>
      <c r="F66" s="169"/>
      <c r="G66" s="169"/>
      <c r="H66" s="169">
        <f>'将来負担比率（分子）の構造'!K$41</f>
        <v>6465</v>
      </c>
      <c r="I66" s="169"/>
      <c r="J66" s="169"/>
      <c r="K66" s="169">
        <f>'将来負担比率（分子）の構造'!L$41</f>
        <v>6049</v>
      </c>
      <c r="L66" s="169"/>
      <c r="M66" s="169"/>
      <c r="N66" s="169">
        <f>'将来負担比率（分子）の構造'!M$41</f>
        <v>5906</v>
      </c>
      <c r="O66" s="169"/>
      <c r="P66" s="169"/>
    </row>
    <row r="67" spans="1:16" x14ac:dyDescent="0.2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5">
      <c r="A70" s="171" t="s">
        <v>72</v>
      </c>
      <c r="B70" s="171"/>
      <c r="C70" s="171"/>
      <c r="D70" s="171"/>
      <c r="E70" s="171"/>
      <c r="F70" s="171"/>
    </row>
    <row r="71" spans="1:16" x14ac:dyDescent="0.25">
      <c r="A71" s="172"/>
      <c r="B71" s="172" t="str">
        <f>基金残高に係る経年分析!F54</f>
        <v>R03</v>
      </c>
      <c r="C71" s="172" t="str">
        <f>基金残高に係る経年分析!G54</f>
        <v>R04</v>
      </c>
      <c r="D71" s="172" t="str">
        <f>基金残高に係る経年分析!H54</f>
        <v>R05</v>
      </c>
    </row>
    <row r="72" spans="1:16" x14ac:dyDescent="0.25">
      <c r="A72" s="172" t="s">
        <v>73</v>
      </c>
      <c r="B72" s="173">
        <f>基金残高に係る経年分析!F55</f>
        <v>949</v>
      </c>
      <c r="C72" s="173">
        <f>基金残高に係る経年分析!G55</f>
        <v>999</v>
      </c>
      <c r="D72" s="173">
        <f>基金残高に係る経年分析!H55</f>
        <v>699</v>
      </c>
    </row>
    <row r="73" spans="1:16" x14ac:dyDescent="0.25">
      <c r="A73" s="172" t="s">
        <v>74</v>
      </c>
      <c r="B73" s="173">
        <f>基金残高に係る経年分析!F56</f>
        <v>974</v>
      </c>
      <c r="C73" s="173">
        <f>基金残高に係る経年分析!G56</f>
        <v>929</v>
      </c>
      <c r="D73" s="173">
        <f>基金残高に係る経年分析!H56</f>
        <v>885</v>
      </c>
    </row>
    <row r="74" spans="1:16" x14ac:dyDescent="0.25">
      <c r="A74" s="172" t="s">
        <v>75</v>
      </c>
      <c r="B74" s="173">
        <f>基金残高に係る経年分析!F57</f>
        <v>3675</v>
      </c>
      <c r="C74" s="173">
        <f>基金残高に係る経年分析!G57</f>
        <v>3796</v>
      </c>
      <c r="D74" s="173">
        <f>基金残高に係る経年分析!H57</f>
        <v>3862</v>
      </c>
    </row>
  </sheetData>
  <sheetProtection algorithmName="SHA-512" hashValue="5QHxa1/74EAv4GSDeLWYk+Sj9zCDxI1SW4mqjcPolp1qelqAYQ6euwUlyAXLC3p7NMabGJmazpexB2eiypgV2g==" saltValue="VblMFP7NMZUNprcR0YFK1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election activeCell="R11" sqref="R11:Y11"/>
    </sheetView>
  </sheetViews>
  <sheetFormatPr defaultColWidth="0" defaultRowHeight="11.25" customHeight="1" zeroHeight="1" x14ac:dyDescent="0.25"/>
  <cols>
    <col min="1" max="1" width="1.59765625" style="208" customWidth="1"/>
    <col min="2" max="2" width="2.3984375" style="208" customWidth="1"/>
    <col min="3" max="16" width="2.59765625" style="208" customWidth="1"/>
    <col min="17" max="17" width="2.3984375" style="208" customWidth="1"/>
    <col min="18" max="95" width="1.59765625" style="208" customWidth="1"/>
    <col min="96" max="133" width="1.59765625" style="220" customWidth="1"/>
    <col min="134" max="143" width="1.59765625" style="208" customWidth="1"/>
    <col min="144" max="16384" width="0" style="208" hidden="1"/>
  </cols>
  <sheetData>
    <row r="1" spans="2:143" ht="22.5" customHeight="1" thickBot="1" x14ac:dyDescent="0.3">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5">
      <c r="B5" s="666" t="s">
        <v>215</v>
      </c>
      <c r="C5" s="667"/>
      <c r="D5" s="667"/>
      <c r="E5" s="667"/>
      <c r="F5" s="667"/>
      <c r="G5" s="667"/>
      <c r="H5" s="667"/>
      <c r="I5" s="667"/>
      <c r="J5" s="667"/>
      <c r="K5" s="667"/>
      <c r="L5" s="667"/>
      <c r="M5" s="667"/>
      <c r="N5" s="667"/>
      <c r="O5" s="667"/>
      <c r="P5" s="667"/>
      <c r="Q5" s="668"/>
      <c r="R5" s="663">
        <v>1178989</v>
      </c>
      <c r="S5" s="664"/>
      <c r="T5" s="664"/>
      <c r="U5" s="664"/>
      <c r="V5" s="664"/>
      <c r="W5" s="664"/>
      <c r="X5" s="664"/>
      <c r="Y5" s="689"/>
      <c r="Z5" s="702">
        <v>13.3</v>
      </c>
      <c r="AA5" s="702"/>
      <c r="AB5" s="702"/>
      <c r="AC5" s="702"/>
      <c r="AD5" s="703">
        <v>1178989</v>
      </c>
      <c r="AE5" s="703"/>
      <c r="AF5" s="703"/>
      <c r="AG5" s="703"/>
      <c r="AH5" s="703"/>
      <c r="AI5" s="703"/>
      <c r="AJ5" s="703"/>
      <c r="AK5" s="703"/>
      <c r="AL5" s="690">
        <v>26.5</v>
      </c>
      <c r="AM5" s="672"/>
      <c r="AN5" s="672"/>
      <c r="AO5" s="691"/>
      <c r="AP5" s="666" t="s">
        <v>216</v>
      </c>
      <c r="AQ5" s="667"/>
      <c r="AR5" s="667"/>
      <c r="AS5" s="667"/>
      <c r="AT5" s="667"/>
      <c r="AU5" s="667"/>
      <c r="AV5" s="667"/>
      <c r="AW5" s="667"/>
      <c r="AX5" s="667"/>
      <c r="AY5" s="667"/>
      <c r="AZ5" s="667"/>
      <c r="BA5" s="667"/>
      <c r="BB5" s="667"/>
      <c r="BC5" s="667"/>
      <c r="BD5" s="667"/>
      <c r="BE5" s="667"/>
      <c r="BF5" s="668"/>
      <c r="BG5" s="608">
        <v>1175279</v>
      </c>
      <c r="BH5" s="609"/>
      <c r="BI5" s="609"/>
      <c r="BJ5" s="609"/>
      <c r="BK5" s="609"/>
      <c r="BL5" s="609"/>
      <c r="BM5" s="609"/>
      <c r="BN5" s="610"/>
      <c r="BO5" s="646">
        <v>99.7</v>
      </c>
      <c r="BP5" s="646"/>
      <c r="BQ5" s="646"/>
      <c r="BR5" s="646"/>
      <c r="BS5" s="647">
        <v>17158</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5">
      <c r="B6" s="605" t="s">
        <v>220</v>
      </c>
      <c r="C6" s="606"/>
      <c r="D6" s="606"/>
      <c r="E6" s="606"/>
      <c r="F6" s="606"/>
      <c r="G6" s="606"/>
      <c r="H6" s="606"/>
      <c r="I6" s="606"/>
      <c r="J6" s="606"/>
      <c r="K6" s="606"/>
      <c r="L6" s="606"/>
      <c r="M6" s="606"/>
      <c r="N6" s="606"/>
      <c r="O6" s="606"/>
      <c r="P6" s="606"/>
      <c r="Q6" s="607"/>
      <c r="R6" s="608">
        <v>184836</v>
      </c>
      <c r="S6" s="609"/>
      <c r="T6" s="609"/>
      <c r="U6" s="609"/>
      <c r="V6" s="609"/>
      <c r="W6" s="609"/>
      <c r="X6" s="609"/>
      <c r="Y6" s="610"/>
      <c r="Z6" s="646">
        <v>2.1</v>
      </c>
      <c r="AA6" s="646"/>
      <c r="AB6" s="646"/>
      <c r="AC6" s="646"/>
      <c r="AD6" s="647">
        <v>184836</v>
      </c>
      <c r="AE6" s="647"/>
      <c r="AF6" s="647"/>
      <c r="AG6" s="647"/>
      <c r="AH6" s="647"/>
      <c r="AI6" s="647"/>
      <c r="AJ6" s="647"/>
      <c r="AK6" s="647"/>
      <c r="AL6" s="611">
        <v>4.0999999999999996</v>
      </c>
      <c r="AM6" s="612"/>
      <c r="AN6" s="612"/>
      <c r="AO6" s="648"/>
      <c r="AP6" s="605" t="s">
        <v>221</v>
      </c>
      <c r="AQ6" s="606"/>
      <c r="AR6" s="606"/>
      <c r="AS6" s="606"/>
      <c r="AT6" s="606"/>
      <c r="AU6" s="606"/>
      <c r="AV6" s="606"/>
      <c r="AW6" s="606"/>
      <c r="AX6" s="606"/>
      <c r="AY6" s="606"/>
      <c r="AZ6" s="606"/>
      <c r="BA6" s="606"/>
      <c r="BB6" s="606"/>
      <c r="BC6" s="606"/>
      <c r="BD6" s="606"/>
      <c r="BE6" s="606"/>
      <c r="BF6" s="607"/>
      <c r="BG6" s="608">
        <v>1175279</v>
      </c>
      <c r="BH6" s="609"/>
      <c r="BI6" s="609"/>
      <c r="BJ6" s="609"/>
      <c r="BK6" s="609"/>
      <c r="BL6" s="609"/>
      <c r="BM6" s="609"/>
      <c r="BN6" s="610"/>
      <c r="BO6" s="646">
        <v>99.7</v>
      </c>
      <c r="BP6" s="646"/>
      <c r="BQ6" s="646"/>
      <c r="BR6" s="646"/>
      <c r="BS6" s="647">
        <v>17158</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77752</v>
      </c>
      <c r="CS6" s="609"/>
      <c r="CT6" s="609"/>
      <c r="CU6" s="609"/>
      <c r="CV6" s="609"/>
      <c r="CW6" s="609"/>
      <c r="CX6" s="609"/>
      <c r="CY6" s="610"/>
      <c r="CZ6" s="690">
        <v>0.9</v>
      </c>
      <c r="DA6" s="672"/>
      <c r="DB6" s="672"/>
      <c r="DC6" s="692"/>
      <c r="DD6" s="614" t="s">
        <v>121</v>
      </c>
      <c r="DE6" s="609"/>
      <c r="DF6" s="609"/>
      <c r="DG6" s="609"/>
      <c r="DH6" s="609"/>
      <c r="DI6" s="609"/>
      <c r="DJ6" s="609"/>
      <c r="DK6" s="609"/>
      <c r="DL6" s="609"/>
      <c r="DM6" s="609"/>
      <c r="DN6" s="609"/>
      <c r="DO6" s="609"/>
      <c r="DP6" s="610"/>
      <c r="DQ6" s="614">
        <v>77752</v>
      </c>
      <c r="DR6" s="609"/>
      <c r="DS6" s="609"/>
      <c r="DT6" s="609"/>
      <c r="DU6" s="609"/>
      <c r="DV6" s="609"/>
      <c r="DW6" s="609"/>
      <c r="DX6" s="609"/>
      <c r="DY6" s="609"/>
      <c r="DZ6" s="609"/>
      <c r="EA6" s="609"/>
      <c r="EB6" s="609"/>
      <c r="EC6" s="645"/>
    </row>
    <row r="7" spans="2:143" ht="11.25" customHeight="1" x14ac:dyDescent="0.25">
      <c r="B7" s="605" t="s">
        <v>223</v>
      </c>
      <c r="C7" s="606"/>
      <c r="D7" s="606"/>
      <c r="E7" s="606"/>
      <c r="F7" s="606"/>
      <c r="G7" s="606"/>
      <c r="H7" s="606"/>
      <c r="I7" s="606"/>
      <c r="J7" s="606"/>
      <c r="K7" s="606"/>
      <c r="L7" s="606"/>
      <c r="M7" s="606"/>
      <c r="N7" s="606"/>
      <c r="O7" s="606"/>
      <c r="P7" s="606"/>
      <c r="Q7" s="607"/>
      <c r="R7" s="608">
        <v>424</v>
      </c>
      <c r="S7" s="609"/>
      <c r="T7" s="609"/>
      <c r="U7" s="609"/>
      <c r="V7" s="609"/>
      <c r="W7" s="609"/>
      <c r="X7" s="609"/>
      <c r="Y7" s="610"/>
      <c r="Z7" s="646">
        <v>0</v>
      </c>
      <c r="AA7" s="646"/>
      <c r="AB7" s="646"/>
      <c r="AC7" s="646"/>
      <c r="AD7" s="647">
        <v>424</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519565</v>
      </c>
      <c r="BH7" s="609"/>
      <c r="BI7" s="609"/>
      <c r="BJ7" s="609"/>
      <c r="BK7" s="609"/>
      <c r="BL7" s="609"/>
      <c r="BM7" s="609"/>
      <c r="BN7" s="610"/>
      <c r="BO7" s="646">
        <v>44.1</v>
      </c>
      <c r="BP7" s="646"/>
      <c r="BQ7" s="646"/>
      <c r="BR7" s="646"/>
      <c r="BS7" s="647">
        <v>17158</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1430686</v>
      </c>
      <c r="CS7" s="609"/>
      <c r="CT7" s="609"/>
      <c r="CU7" s="609"/>
      <c r="CV7" s="609"/>
      <c r="CW7" s="609"/>
      <c r="CX7" s="609"/>
      <c r="CY7" s="610"/>
      <c r="CZ7" s="646">
        <v>17</v>
      </c>
      <c r="DA7" s="646"/>
      <c r="DB7" s="646"/>
      <c r="DC7" s="646"/>
      <c r="DD7" s="614">
        <v>151100</v>
      </c>
      <c r="DE7" s="609"/>
      <c r="DF7" s="609"/>
      <c r="DG7" s="609"/>
      <c r="DH7" s="609"/>
      <c r="DI7" s="609"/>
      <c r="DJ7" s="609"/>
      <c r="DK7" s="609"/>
      <c r="DL7" s="609"/>
      <c r="DM7" s="609"/>
      <c r="DN7" s="609"/>
      <c r="DO7" s="609"/>
      <c r="DP7" s="610"/>
      <c r="DQ7" s="614">
        <v>623406</v>
      </c>
      <c r="DR7" s="609"/>
      <c r="DS7" s="609"/>
      <c r="DT7" s="609"/>
      <c r="DU7" s="609"/>
      <c r="DV7" s="609"/>
      <c r="DW7" s="609"/>
      <c r="DX7" s="609"/>
      <c r="DY7" s="609"/>
      <c r="DZ7" s="609"/>
      <c r="EA7" s="609"/>
      <c r="EB7" s="609"/>
      <c r="EC7" s="645"/>
    </row>
    <row r="8" spans="2:143" ht="11.25" customHeight="1" x14ac:dyDescent="0.25">
      <c r="B8" s="605" t="s">
        <v>226</v>
      </c>
      <c r="C8" s="606"/>
      <c r="D8" s="606"/>
      <c r="E8" s="606"/>
      <c r="F8" s="606"/>
      <c r="G8" s="606"/>
      <c r="H8" s="606"/>
      <c r="I8" s="606"/>
      <c r="J8" s="606"/>
      <c r="K8" s="606"/>
      <c r="L8" s="606"/>
      <c r="M8" s="606"/>
      <c r="N8" s="606"/>
      <c r="O8" s="606"/>
      <c r="P8" s="606"/>
      <c r="Q8" s="607"/>
      <c r="R8" s="608">
        <v>3939</v>
      </c>
      <c r="S8" s="609"/>
      <c r="T8" s="609"/>
      <c r="U8" s="609"/>
      <c r="V8" s="609"/>
      <c r="W8" s="609"/>
      <c r="X8" s="609"/>
      <c r="Y8" s="610"/>
      <c r="Z8" s="646">
        <v>0</v>
      </c>
      <c r="AA8" s="646"/>
      <c r="AB8" s="646"/>
      <c r="AC8" s="646"/>
      <c r="AD8" s="647">
        <v>3939</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11313</v>
      </c>
      <c r="BH8" s="609"/>
      <c r="BI8" s="609"/>
      <c r="BJ8" s="609"/>
      <c r="BK8" s="609"/>
      <c r="BL8" s="609"/>
      <c r="BM8" s="609"/>
      <c r="BN8" s="610"/>
      <c r="BO8" s="646">
        <v>1</v>
      </c>
      <c r="BP8" s="646"/>
      <c r="BQ8" s="646"/>
      <c r="BR8" s="646"/>
      <c r="BS8" s="647" t="s">
        <v>121</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1531047</v>
      </c>
      <c r="CS8" s="609"/>
      <c r="CT8" s="609"/>
      <c r="CU8" s="609"/>
      <c r="CV8" s="609"/>
      <c r="CW8" s="609"/>
      <c r="CX8" s="609"/>
      <c r="CY8" s="610"/>
      <c r="CZ8" s="646">
        <v>18.2</v>
      </c>
      <c r="DA8" s="646"/>
      <c r="DB8" s="646"/>
      <c r="DC8" s="646"/>
      <c r="DD8" s="614">
        <v>9704</v>
      </c>
      <c r="DE8" s="609"/>
      <c r="DF8" s="609"/>
      <c r="DG8" s="609"/>
      <c r="DH8" s="609"/>
      <c r="DI8" s="609"/>
      <c r="DJ8" s="609"/>
      <c r="DK8" s="609"/>
      <c r="DL8" s="609"/>
      <c r="DM8" s="609"/>
      <c r="DN8" s="609"/>
      <c r="DO8" s="609"/>
      <c r="DP8" s="610"/>
      <c r="DQ8" s="614">
        <v>1052414</v>
      </c>
      <c r="DR8" s="609"/>
      <c r="DS8" s="609"/>
      <c r="DT8" s="609"/>
      <c r="DU8" s="609"/>
      <c r="DV8" s="609"/>
      <c r="DW8" s="609"/>
      <c r="DX8" s="609"/>
      <c r="DY8" s="609"/>
      <c r="DZ8" s="609"/>
      <c r="EA8" s="609"/>
      <c r="EB8" s="609"/>
      <c r="EC8" s="645"/>
    </row>
    <row r="9" spans="2:143" ht="11.25" customHeight="1" x14ac:dyDescent="0.25">
      <c r="B9" s="605" t="s">
        <v>229</v>
      </c>
      <c r="C9" s="606"/>
      <c r="D9" s="606"/>
      <c r="E9" s="606"/>
      <c r="F9" s="606"/>
      <c r="G9" s="606"/>
      <c r="H9" s="606"/>
      <c r="I9" s="606"/>
      <c r="J9" s="606"/>
      <c r="K9" s="606"/>
      <c r="L9" s="606"/>
      <c r="M9" s="606"/>
      <c r="N9" s="606"/>
      <c r="O9" s="606"/>
      <c r="P9" s="606"/>
      <c r="Q9" s="607"/>
      <c r="R9" s="608">
        <v>4540</v>
      </c>
      <c r="S9" s="609"/>
      <c r="T9" s="609"/>
      <c r="U9" s="609"/>
      <c r="V9" s="609"/>
      <c r="W9" s="609"/>
      <c r="X9" s="609"/>
      <c r="Y9" s="610"/>
      <c r="Z9" s="646">
        <v>0.1</v>
      </c>
      <c r="AA9" s="646"/>
      <c r="AB9" s="646"/>
      <c r="AC9" s="646"/>
      <c r="AD9" s="647">
        <v>4540</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440261</v>
      </c>
      <c r="BH9" s="609"/>
      <c r="BI9" s="609"/>
      <c r="BJ9" s="609"/>
      <c r="BK9" s="609"/>
      <c r="BL9" s="609"/>
      <c r="BM9" s="609"/>
      <c r="BN9" s="610"/>
      <c r="BO9" s="646">
        <v>37.299999999999997</v>
      </c>
      <c r="BP9" s="646"/>
      <c r="BQ9" s="646"/>
      <c r="BR9" s="646"/>
      <c r="BS9" s="647" t="s">
        <v>121</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1041627</v>
      </c>
      <c r="CS9" s="609"/>
      <c r="CT9" s="609"/>
      <c r="CU9" s="609"/>
      <c r="CV9" s="609"/>
      <c r="CW9" s="609"/>
      <c r="CX9" s="609"/>
      <c r="CY9" s="610"/>
      <c r="CZ9" s="646">
        <v>12.3</v>
      </c>
      <c r="DA9" s="646"/>
      <c r="DB9" s="646"/>
      <c r="DC9" s="646"/>
      <c r="DD9" s="614">
        <v>4113</v>
      </c>
      <c r="DE9" s="609"/>
      <c r="DF9" s="609"/>
      <c r="DG9" s="609"/>
      <c r="DH9" s="609"/>
      <c r="DI9" s="609"/>
      <c r="DJ9" s="609"/>
      <c r="DK9" s="609"/>
      <c r="DL9" s="609"/>
      <c r="DM9" s="609"/>
      <c r="DN9" s="609"/>
      <c r="DO9" s="609"/>
      <c r="DP9" s="610"/>
      <c r="DQ9" s="614">
        <v>819625</v>
      </c>
      <c r="DR9" s="609"/>
      <c r="DS9" s="609"/>
      <c r="DT9" s="609"/>
      <c r="DU9" s="609"/>
      <c r="DV9" s="609"/>
      <c r="DW9" s="609"/>
      <c r="DX9" s="609"/>
      <c r="DY9" s="609"/>
      <c r="DZ9" s="609"/>
      <c r="EA9" s="609"/>
      <c r="EB9" s="609"/>
      <c r="EC9" s="645"/>
    </row>
    <row r="10" spans="2:143" ht="11.25" customHeight="1" x14ac:dyDescent="0.25">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19068</v>
      </c>
      <c r="BH10" s="609"/>
      <c r="BI10" s="609"/>
      <c r="BJ10" s="609"/>
      <c r="BK10" s="609"/>
      <c r="BL10" s="609"/>
      <c r="BM10" s="609"/>
      <c r="BN10" s="610"/>
      <c r="BO10" s="646">
        <v>1.6</v>
      </c>
      <c r="BP10" s="646"/>
      <c r="BQ10" s="646"/>
      <c r="BR10" s="646"/>
      <c r="BS10" s="647">
        <v>3177</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23455</v>
      </c>
      <c r="CS10" s="609"/>
      <c r="CT10" s="609"/>
      <c r="CU10" s="609"/>
      <c r="CV10" s="609"/>
      <c r="CW10" s="609"/>
      <c r="CX10" s="609"/>
      <c r="CY10" s="610"/>
      <c r="CZ10" s="646">
        <v>0.3</v>
      </c>
      <c r="DA10" s="646"/>
      <c r="DB10" s="646"/>
      <c r="DC10" s="646"/>
      <c r="DD10" s="614" t="s">
        <v>121</v>
      </c>
      <c r="DE10" s="609"/>
      <c r="DF10" s="609"/>
      <c r="DG10" s="609"/>
      <c r="DH10" s="609"/>
      <c r="DI10" s="609"/>
      <c r="DJ10" s="609"/>
      <c r="DK10" s="609"/>
      <c r="DL10" s="609"/>
      <c r="DM10" s="609"/>
      <c r="DN10" s="609"/>
      <c r="DO10" s="609"/>
      <c r="DP10" s="610"/>
      <c r="DQ10" s="614">
        <v>18142</v>
      </c>
      <c r="DR10" s="609"/>
      <c r="DS10" s="609"/>
      <c r="DT10" s="609"/>
      <c r="DU10" s="609"/>
      <c r="DV10" s="609"/>
      <c r="DW10" s="609"/>
      <c r="DX10" s="609"/>
      <c r="DY10" s="609"/>
      <c r="DZ10" s="609"/>
      <c r="EA10" s="609"/>
      <c r="EB10" s="609"/>
      <c r="EC10" s="645"/>
    </row>
    <row r="11" spans="2:143" ht="11.25" customHeight="1" x14ac:dyDescent="0.25">
      <c r="B11" s="605" t="s">
        <v>235</v>
      </c>
      <c r="C11" s="606"/>
      <c r="D11" s="606"/>
      <c r="E11" s="606"/>
      <c r="F11" s="606"/>
      <c r="G11" s="606"/>
      <c r="H11" s="606"/>
      <c r="I11" s="606"/>
      <c r="J11" s="606"/>
      <c r="K11" s="606"/>
      <c r="L11" s="606"/>
      <c r="M11" s="606"/>
      <c r="N11" s="606"/>
      <c r="O11" s="606"/>
      <c r="P11" s="606"/>
      <c r="Q11" s="607"/>
      <c r="R11" s="608">
        <v>162355</v>
      </c>
      <c r="S11" s="609"/>
      <c r="T11" s="609"/>
      <c r="U11" s="609"/>
      <c r="V11" s="609"/>
      <c r="W11" s="609"/>
      <c r="X11" s="609"/>
      <c r="Y11" s="610"/>
      <c r="Z11" s="611">
        <v>1.8</v>
      </c>
      <c r="AA11" s="612"/>
      <c r="AB11" s="612"/>
      <c r="AC11" s="613"/>
      <c r="AD11" s="614">
        <v>162355</v>
      </c>
      <c r="AE11" s="609"/>
      <c r="AF11" s="609"/>
      <c r="AG11" s="609"/>
      <c r="AH11" s="609"/>
      <c r="AI11" s="609"/>
      <c r="AJ11" s="609"/>
      <c r="AK11" s="610"/>
      <c r="AL11" s="611">
        <v>3.6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48923</v>
      </c>
      <c r="BH11" s="609"/>
      <c r="BI11" s="609"/>
      <c r="BJ11" s="609"/>
      <c r="BK11" s="609"/>
      <c r="BL11" s="609"/>
      <c r="BM11" s="609"/>
      <c r="BN11" s="610"/>
      <c r="BO11" s="646">
        <v>4.0999999999999996</v>
      </c>
      <c r="BP11" s="646"/>
      <c r="BQ11" s="646"/>
      <c r="BR11" s="646"/>
      <c r="BS11" s="647">
        <v>13981</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1446690</v>
      </c>
      <c r="CS11" s="609"/>
      <c r="CT11" s="609"/>
      <c r="CU11" s="609"/>
      <c r="CV11" s="609"/>
      <c r="CW11" s="609"/>
      <c r="CX11" s="609"/>
      <c r="CY11" s="610"/>
      <c r="CZ11" s="646">
        <v>17.2</v>
      </c>
      <c r="DA11" s="646"/>
      <c r="DB11" s="646"/>
      <c r="DC11" s="646"/>
      <c r="DD11" s="614">
        <v>781844</v>
      </c>
      <c r="DE11" s="609"/>
      <c r="DF11" s="609"/>
      <c r="DG11" s="609"/>
      <c r="DH11" s="609"/>
      <c r="DI11" s="609"/>
      <c r="DJ11" s="609"/>
      <c r="DK11" s="609"/>
      <c r="DL11" s="609"/>
      <c r="DM11" s="609"/>
      <c r="DN11" s="609"/>
      <c r="DO11" s="609"/>
      <c r="DP11" s="610"/>
      <c r="DQ11" s="614">
        <v>328521</v>
      </c>
      <c r="DR11" s="609"/>
      <c r="DS11" s="609"/>
      <c r="DT11" s="609"/>
      <c r="DU11" s="609"/>
      <c r="DV11" s="609"/>
      <c r="DW11" s="609"/>
      <c r="DX11" s="609"/>
      <c r="DY11" s="609"/>
      <c r="DZ11" s="609"/>
      <c r="EA11" s="609"/>
      <c r="EB11" s="609"/>
      <c r="EC11" s="645"/>
    </row>
    <row r="12" spans="2:143" ht="11.25" customHeight="1" x14ac:dyDescent="0.25">
      <c r="B12" s="605" t="s">
        <v>238</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564043</v>
      </c>
      <c r="BH12" s="609"/>
      <c r="BI12" s="609"/>
      <c r="BJ12" s="609"/>
      <c r="BK12" s="609"/>
      <c r="BL12" s="609"/>
      <c r="BM12" s="609"/>
      <c r="BN12" s="610"/>
      <c r="BO12" s="646">
        <v>47.8</v>
      </c>
      <c r="BP12" s="646"/>
      <c r="BQ12" s="646"/>
      <c r="BR12" s="646"/>
      <c r="BS12" s="647" t="s">
        <v>121</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260282</v>
      </c>
      <c r="CS12" s="609"/>
      <c r="CT12" s="609"/>
      <c r="CU12" s="609"/>
      <c r="CV12" s="609"/>
      <c r="CW12" s="609"/>
      <c r="CX12" s="609"/>
      <c r="CY12" s="610"/>
      <c r="CZ12" s="646">
        <v>3.1</v>
      </c>
      <c r="DA12" s="646"/>
      <c r="DB12" s="646"/>
      <c r="DC12" s="646"/>
      <c r="DD12" s="614">
        <v>43283</v>
      </c>
      <c r="DE12" s="609"/>
      <c r="DF12" s="609"/>
      <c r="DG12" s="609"/>
      <c r="DH12" s="609"/>
      <c r="DI12" s="609"/>
      <c r="DJ12" s="609"/>
      <c r="DK12" s="609"/>
      <c r="DL12" s="609"/>
      <c r="DM12" s="609"/>
      <c r="DN12" s="609"/>
      <c r="DO12" s="609"/>
      <c r="DP12" s="610"/>
      <c r="DQ12" s="614">
        <v>203001</v>
      </c>
      <c r="DR12" s="609"/>
      <c r="DS12" s="609"/>
      <c r="DT12" s="609"/>
      <c r="DU12" s="609"/>
      <c r="DV12" s="609"/>
      <c r="DW12" s="609"/>
      <c r="DX12" s="609"/>
      <c r="DY12" s="609"/>
      <c r="DZ12" s="609"/>
      <c r="EA12" s="609"/>
      <c r="EB12" s="609"/>
      <c r="EC12" s="645"/>
    </row>
    <row r="13" spans="2:143" ht="11.25" customHeight="1" x14ac:dyDescent="0.25">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563685</v>
      </c>
      <c r="BH13" s="609"/>
      <c r="BI13" s="609"/>
      <c r="BJ13" s="609"/>
      <c r="BK13" s="609"/>
      <c r="BL13" s="609"/>
      <c r="BM13" s="609"/>
      <c r="BN13" s="610"/>
      <c r="BO13" s="646">
        <v>47.8</v>
      </c>
      <c r="BP13" s="646"/>
      <c r="BQ13" s="646"/>
      <c r="BR13" s="646"/>
      <c r="BS13" s="647" t="s">
        <v>121</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627723</v>
      </c>
      <c r="CS13" s="609"/>
      <c r="CT13" s="609"/>
      <c r="CU13" s="609"/>
      <c r="CV13" s="609"/>
      <c r="CW13" s="609"/>
      <c r="CX13" s="609"/>
      <c r="CY13" s="610"/>
      <c r="CZ13" s="646">
        <v>7.4</v>
      </c>
      <c r="DA13" s="646"/>
      <c r="DB13" s="646"/>
      <c r="DC13" s="646"/>
      <c r="DD13" s="614">
        <v>342315</v>
      </c>
      <c r="DE13" s="609"/>
      <c r="DF13" s="609"/>
      <c r="DG13" s="609"/>
      <c r="DH13" s="609"/>
      <c r="DI13" s="609"/>
      <c r="DJ13" s="609"/>
      <c r="DK13" s="609"/>
      <c r="DL13" s="609"/>
      <c r="DM13" s="609"/>
      <c r="DN13" s="609"/>
      <c r="DO13" s="609"/>
      <c r="DP13" s="610"/>
      <c r="DQ13" s="614">
        <v>364544</v>
      </c>
      <c r="DR13" s="609"/>
      <c r="DS13" s="609"/>
      <c r="DT13" s="609"/>
      <c r="DU13" s="609"/>
      <c r="DV13" s="609"/>
      <c r="DW13" s="609"/>
      <c r="DX13" s="609"/>
      <c r="DY13" s="609"/>
      <c r="DZ13" s="609"/>
      <c r="EA13" s="609"/>
      <c r="EB13" s="609"/>
      <c r="EC13" s="645"/>
    </row>
    <row r="14" spans="2:143" ht="11.25" customHeight="1" x14ac:dyDescent="0.25">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23980</v>
      </c>
      <c r="BH14" s="609"/>
      <c r="BI14" s="609"/>
      <c r="BJ14" s="609"/>
      <c r="BK14" s="609"/>
      <c r="BL14" s="609"/>
      <c r="BM14" s="609"/>
      <c r="BN14" s="610"/>
      <c r="BO14" s="646">
        <v>2</v>
      </c>
      <c r="BP14" s="646"/>
      <c r="BQ14" s="646"/>
      <c r="BR14" s="646"/>
      <c r="BS14" s="647" t="s">
        <v>121</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240764</v>
      </c>
      <c r="CS14" s="609"/>
      <c r="CT14" s="609"/>
      <c r="CU14" s="609"/>
      <c r="CV14" s="609"/>
      <c r="CW14" s="609"/>
      <c r="CX14" s="609"/>
      <c r="CY14" s="610"/>
      <c r="CZ14" s="646">
        <v>2.9</v>
      </c>
      <c r="DA14" s="646"/>
      <c r="DB14" s="646"/>
      <c r="DC14" s="646"/>
      <c r="DD14" s="614">
        <v>52184</v>
      </c>
      <c r="DE14" s="609"/>
      <c r="DF14" s="609"/>
      <c r="DG14" s="609"/>
      <c r="DH14" s="609"/>
      <c r="DI14" s="609"/>
      <c r="DJ14" s="609"/>
      <c r="DK14" s="609"/>
      <c r="DL14" s="609"/>
      <c r="DM14" s="609"/>
      <c r="DN14" s="609"/>
      <c r="DO14" s="609"/>
      <c r="DP14" s="610"/>
      <c r="DQ14" s="614">
        <v>193736</v>
      </c>
      <c r="DR14" s="609"/>
      <c r="DS14" s="609"/>
      <c r="DT14" s="609"/>
      <c r="DU14" s="609"/>
      <c r="DV14" s="609"/>
      <c r="DW14" s="609"/>
      <c r="DX14" s="609"/>
      <c r="DY14" s="609"/>
      <c r="DZ14" s="609"/>
      <c r="EA14" s="609"/>
      <c r="EB14" s="609"/>
      <c r="EC14" s="645"/>
    </row>
    <row r="15" spans="2:143" ht="11.25" customHeight="1" x14ac:dyDescent="0.25">
      <c r="B15" s="605" t="s">
        <v>247</v>
      </c>
      <c r="C15" s="606"/>
      <c r="D15" s="606"/>
      <c r="E15" s="606"/>
      <c r="F15" s="606"/>
      <c r="G15" s="606"/>
      <c r="H15" s="606"/>
      <c r="I15" s="606"/>
      <c r="J15" s="606"/>
      <c r="K15" s="606"/>
      <c r="L15" s="606"/>
      <c r="M15" s="606"/>
      <c r="N15" s="606"/>
      <c r="O15" s="606"/>
      <c r="P15" s="606"/>
      <c r="Q15" s="607"/>
      <c r="R15" s="608" t="s">
        <v>121</v>
      </c>
      <c r="S15" s="609"/>
      <c r="T15" s="609"/>
      <c r="U15" s="609"/>
      <c r="V15" s="609"/>
      <c r="W15" s="609"/>
      <c r="X15" s="609"/>
      <c r="Y15" s="610"/>
      <c r="Z15" s="646" t="s">
        <v>121</v>
      </c>
      <c r="AA15" s="646"/>
      <c r="AB15" s="646"/>
      <c r="AC15" s="646"/>
      <c r="AD15" s="647" t="s">
        <v>121</v>
      </c>
      <c r="AE15" s="647"/>
      <c r="AF15" s="647"/>
      <c r="AG15" s="647"/>
      <c r="AH15" s="647"/>
      <c r="AI15" s="647"/>
      <c r="AJ15" s="647"/>
      <c r="AK15" s="647"/>
      <c r="AL15" s="611" t="s">
        <v>121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67691</v>
      </c>
      <c r="BH15" s="609"/>
      <c r="BI15" s="609"/>
      <c r="BJ15" s="609"/>
      <c r="BK15" s="609"/>
      <c r="BL15" s="609"/>
      <c r="BM15" s="609"/>
      <c r="BN15" s="610"/>
      <c r="BO15" s="646">
        <v>5.7</v>
      </c>
      <c r="BP15" s="646"/>
      <c r="BQ15" s="646"/>
      <c r="BR15" s="646"/>
      <c r="BS15" s="647" t="s">
        <v>121</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1032996</v>
      </c>
      <c r="CS15" s="609"/>
      <c r="CT15" s="609"/>
      <c r="CU15" s="609"/>
      <c r="CV15" s="609"/>
      <c r="CW15" s="609"/>
      <c r="CX15" s="609"/>
      <c r="CY15" s="610"/>
      <c r="CZ15" s="646">
        <v>12.2</v>
      </c>
      <c r="DA15" s="646"/>
      <c r="DB15" s="646"/>
      <c r="DC15" s="646"/>
      <c r="DD15" s="614">
        <v>27544</v>
      </c>
      <c r="DE15" s="609"/>
      <c r="DF15" s="609"/>
      <c r="DG15" s="609"/>
      <c r="DH15" s="609"/>
      <c r="DI15" s="609"/>
      <c r="DJ15" s="609"/>
      <c r="DK15" s="609"/>
      <c r="DL15" s="609"/>
      <c r="DM15" s="609"/>
      <c r="DN15" s="609"/>
      <c r="DO15" s="609"/>
      <c r="DP15" s="610"/>
      <c r="DQ15" s="614">
        <v>905619</v>
      </c>
      <c r="DR15" s="609"/>
      <c r="DS15" s="609"/>
      <c r="DT15" s="609"/>
      <c r="DU15" s="609"/>
      <c r="DV15" s="609"/>
      <c r="DW15" s="609"/>
      <c r="DX15" s="609"/>
      <c r="DY15" s="609"/>
      <c r="DZ15" s="609"/>
      <c r="EA15" s="609"/>
      <c r="EB15" s="609"/>
      <c r="EC15" s="645"/>
    </row>
    <row r="16" spans="2:143" ht="11.25" customHeight="1" x14ac:dyDescent="0.25">
      <c r="B16" s="605" t="s">
        <v>250</v>
      </c>
      <c r="C16" s="606"/>
      <c r="D16" s="606"/>
      <c r="E16" s="606"/>
      <c r="F16" s="606"/>
      <c r="G16" s="606"/>
      <c r="H16" s="606"/>
      <c r="I16" s="606"/>
      <c r="J16" s="606"/>
      <c r="K16" s="606"/>
      <c r="L16" s="606"/>
      <c r="M16" s="606"/>
      <c r="N16" s="606"/>
      <c r="O16" s="606"/>
      <c r="P16" s="606"/>
      <c r="Q16" s="607"/>
      <c r="R16" s="608">
        <v>20228</v>
      </c>
      <c r="S16" s="609"/>
      <c r="T16" s="609"/>
      <c r="U16" s="609"/>
      <c r="V16" s="609"/>
      <c r="W16" s="609"/>
      <c r="X16" s="609"/>
      <c r="Y16" s="610"/>
      <c r="Z16" s="646">
        <v>0.2</v>
      </c>
      <c r="AA16" s="646"/>
      <c r="AB16" s="646"/>
      <c r="AC16" s="646"/>
      <c r="AD16" s="647">
        <v>20228</v>
      </c>
      <c r="AE16" s="647"/>
      <c r="AF16" s="647"/>
      <c r="AG16" s="647"/>
      <c r="AH16" s="647"/>
      <c r="AI16" s="647"/>
      <c r="AJ16" s="647"/>
      <c r="AK16" s="647"/>
      <c r="AL16" s="611">
        <v>0.5</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t="s">
        <v>121</v>
      </c>
      <c r="CS16" s="609"/>
      <c r="CT16" s="609"/>
      <c r="CU16" s="609"/>
      <c r="CV16" s="609"/>
      <c r="CW16" s="609"/>
      <c r="CX16" s="609"/>
      <c r="CY16" s="610"/>
      <c r="CZ16" s="646" t="s">
        <v>121</v>
      </c>
      <c r="DA16" s="646"/>
      <c r="DB16" s="646"/>
      <c r="DC16" s="646"/>
      <c r="DD16" s="614" t="s">
        <v>121</v>
      </c>
      <c r="DE16" s="609"/>
      <c r="DF16" s="609"/>
      <c r="DG16" s="609"/>
      <c r="DH16" s="609"/>
      <c r="DI16" s="609"/>
      <c r="DJ16" s="609"/>
      <c r="DK16" s="609"/>
      <c r="DL16" s="609"/>
      <c r="DM16" s="609"/>
      <c r="DN16" s="609"/>
      <c r="DO16" s="609"/>
      <c r="DP16" s="610"/>
      <c r="DQ16" s="614" t="s">
        <v>121</v>
      </c>
      <c r="DR16" s="609"/>
      <c r="DS16" s="609"/>
      <c r="DT16" s="609"/>
      <c r="DU16" s="609"/>
      <c r="DV16" s="609"/>
      <c r="DW16" s="609"/>
      <c r="DX16" s="609"/>
      <c r="DY16" s="609"/>
      <c r="DZ16" s="609"/>
      <c r="EA16" s="609"/>
      <c r="EB16" s="609"/>
      <c r="EC16" s="645"/>
    </row>
    <row r="17" spans="2:133" ht="11.25" customHeight="1" x14ac:dyDescent="0.25">
      <c r="B17" s="605" t="s">
        <v>253</v>
      </c>
      <c r="C17" s="606"/>
      <c r="D17" s="606"/>
      <c r="E17" s="606"/>
      <c r="F17" s="606"/>
      <c r="G17" s="606"/>
      <c r="H17" s="606"/>
      <c r="I17" s="606"/>
      <c r="J17" s="606"/>
      <c r="K17" s="606"/>
      <c r="L17" s="606"/>
      <c r="M17" s="606"/>
      <c r="N17" s="606"/>
      <c r="O17" s="606"/>
      <c r="P17" s="606"/>
      <c r="Q17" s="607"/>
      <c r="R17" s="608">
        <v>14324</v>
      </c>
      <c r="S17" s="609"/>
      <c r="T17" s="609"/>
      <c r="U17" s="609"/>
      <c r="V17" s="609"/>
      <c r="W17" s="609"/>
      <c r="X17" s="609"/>
      <c r="Y17" s="610"/>
      <c r="Z17" s="646">
        <v>0.2</v>
      </c>
      <c r="AA17" s="646"/>
      <c r="AB17" s="646"/>
      <c r="AC17" s="646"/>
      <c r="AD17" s="647">
        <v>14324</v>
      </c>
      <c r="AE17" s="647"/>
      <c r="AF17" s="647"/>
      <c r="AG17" s="647"/>
      <c r="AH17" s="647"/>
      <c r="AI17" s="647"/>
      <c r="AJ17" s="647"/>
      <c r="AK17" s="647"/>
      <c r="AL17" s="611">
        <v>0.3</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722369</v>
      </c>
      <c r="CS17" s="609"/>
      <c r="CT17" s="609"/>
      <c r="CU17" s="609"/>
      <c r="CV17" s="609"/>
      <c r="CW17" s="609"/>
      <c r="CX17" s="609"/>
      <c r="CY17" s="610"/>
      <c r="CZ17" s="646">
        <v>8.6</v>
      </c>
      <c r="DA17" s="646"/>
      <c r="DB17" s="646"/>
      <c r="DC17" s="646"/>
      <c r="DD17" s="614" t="s">
        <v>121</v>
      </c>
      <c r="DE17" s="609"/>
      <c r="DF17" s="609"/>
      <c r="DG17" s="609"/>
      <c r="DH17" s="609"/>
      <c r="DI17" s="609"/>
      <c r="DJ17" s="609"/>
      <c r="DK17" s="609"/>
      <c r="DL17" s="609"/>
      <c r="DM17" s="609"/>
      <c r="DN17" s="609"/>
      <c r="DO17" s="609"/>
      <c r="DP17" s="610"/>
      <c r="DQ17" s="614">
        <v>666791</v>
      </c>
      <c r="DR17" s="609"/>
      <c r="DS17" s="609"/>
      <c r="DT17" s="609"/>
      <c r="DU17" s="609"/>
      <c r="DV17" s="609"/>
      <c r="DW17" s="609"/>
      <c r="DX17" s="609"/>
      <c r="DY17" s="609"/>
      <c r="DZ17" s="609"/>
      <c r="EA17" s="609"/>
      <c r="EB17" s="609"/>
      <c r="EC17" s="645"/>
    </row>
    <row r="18" spans="2:133" ht="11.25" customHeight="1" x14ac:dyDescent="0.25">
      <c r="B18" s="605" t="s">
        <v>256</v>
      </c>
      <c r="C18" s="606"/>
      <c r="D18" s="606"/>
      <c r="E18" s="606"/>
      <c r="F18" s="606"/>
      <c r="G18" s="606"/>
      <c r="H18" s="606"/>
      <c r="I18" s="606"/>
      <c r="J18" s="606"/>
      <c r="K18" s="606"/>
      <c r="L18" s="606"/>
      <c r="M18" s="606"/>
      <c r="N18" s="606"/>
      <c r="O18" s="606"/>
      <c r="P18" s="606"/>
      <c r="Q18" s="607"/>
      <c r="R18" s="608">
        <v>3387</v>
      </c>
      <c r="S18" s="609"/>
      <c r="T18" s="609"/>
      <c r="U18" s="609"/>
      <c r="V18" s="609"/>
      <c r="W18" s="609"/>
      <c r="X18" s="609"/>
      <c r="Y18" s="610"/>
      <c r="Z18" s="646">
        <v>0</v>
      </c>
      <c r="AA18" s="646"/>
      <c r="AB18" s="646"/>
      <c r="AC18" s="646"/>
      <c r="AD18" s="647">
        <v>3387</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25">
      <c r="B19" s="605" t="s">
        <v>259</v>
      </c>
      <c r="C19" s="606"/>
      <c r="D19" s="606"/>
      <c r="E19" s="606"/>
      <c r="F19" s="606"/>
      <c r="G19" s="606"/>
      <c r="H19" s="606"/>
      <c r="I19" s="606"/>
      <c r="J19" s="606"/>
      <c r="K19" s="606"/>
      <c r="L19" s="606"/>
      <c r="M19" s="606"/>
      <c r="N19" s="606"/>
      <c r="O19" s="606"/>
      <c r="P19" s="606"/>
      <c r="Q19" s="607"/>
      <c r="R19" s="608">
        <v>2247</v>
      </c>
      <c r="S19" s="609"/>
      <c r="T19" s="609"/>
      <c r="U19" s="609"/>
      <c r="V19" s="609"/>
      <c r="W19" s="609"/>
      <c r="X19" s="609"/>
      <c r="Y19" s="610"/>
      <c r="Z19" s="646">
        <v>0</v>
      </c>
      <c r="AA19" s="646"/>
      <c r="AB19" s="646"/>
      <c r="AC19" s="646"/>
      <c r="AD19" s="647">
        <v>2247</v>
      </c>
      <c r="AE19" s="647"/>
      <c r="AF19" s="647"/>
      <c r="AG19" s="647"/>
      <c r="AH19" s="647"/>
      <c r="AI19" s="647"/>
      <c r="AJ19" s="647"/>
      <c r="AK19" s="647"/>
      <c r="AL19" s="611">
        <v>0.1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3710</v>
      </c>
      <c r="BH19" s="609"/>
      <c r="BI19" s="609"/>
      <c r="BJ19" s="609"/>
      <c r="BK19" s="609"/>
      <c r="BL19" s="609"/>
      <c r="BM19" s="609"/>
      <c r="BN19" s="610"/>
      <c r="BO19" s="646">
        <v>0.3</v>
      </c>
      <c r="BP19" s="646"/>
      <c r="BQ19" s="646"/>
      <c r="BR19" s="646"/>
      <c r="BS19" s="647" t="s">
        <v>121</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5">
      <c r="B20" s="683" t="s">
        <v>262</v>
      </c>
      <c r="C20" s="684"/>
      <c r="D20" s="684"/>
      <c r="E20" s="684"/>
      <c r="F20" s="684"/>
      <c r="G20" s="684"/>
      <c r="H20" s="684"/>
      <c r="I20" s="684"/>
      <c r="J20" s="684"/>
      <c r="K20" s="684"/>
      <c r="L20" s="684"/>
      <c r="M20" s="684"/>
      <c r="N20" s="684"/>
      <c r="O20" s="684"/>
      <c r="P20" s="684"/>
      <c r="Q20" s="685"/>
      <c r="R20" s="608">
        <v>1140</v>
      </c>
      <c r="S20" s="609"/>
      <c r="T20" s="609"/>
      <c r="U20" s="609"/>
      <c r="V20" s="609"/>
      <c r="W20" s="609"/>
      <c r="X20" s="609"/>
      <c r="Y20" s="610"/>
      <c r="Z20" s="646">
        <v>0</v>
      </c>
      <c r="AA20" s="646"/>
      <c r="AB20" s="646"/>
      <c r="AC20" s="646"/>
      <c r="AD20" s="647">
        <v>1140</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3710</v>
      </c>
      <c r="BH20" s="609"/>
      <c r="BI20" s="609"/>
      <c r="BJ20" s="609"/>
      <c r="BK20" s="609"/>
      <c r="BL20" s="609"/>
      <c r="BM20" s="609"/>
      <c r="BN20" s="610"/>
      <c r="BO20" s="646">
        <v>0.3</v>
      </c>
      <c r="BP20" s="646"/>
      <c r="BQ20" s="646"/>
      <c r="BR20" s="646"/>
      <c r="BS20" s="647" t="s">
        <v>121</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8435391</v>
      </c>
      <c r="CS20" s="609"/>
      <c r="CT20" s="609"/>
      <c r="CU20" s="609"/>
      <c r="CV20" s="609"/>
      <c r="CW20" s="609"/>
      <c r="CX20" s="609"/>
      <c r="CY20" s="610"/>
      <c r="CZ20" s="646">
        <v>100</v>
      </c>
      <c r="DA20" s="646"/>
      <c r="DB20" s="646"/>
      <c r="DC20" s="646"/>
      <c r="DD20" s="614">
        <v>1412087</v>
      </c>
      <c r="DE20" s="609"/>
      <c r="DF20" s="609"/>
      <c r="DG20" s="609"/>
      <c r="DH20" s="609"/>
      <c r="DI20" s="609"/>
      <c r="DJ20" s="609"/>
      <c r="DK20" s="609"/>
      <c r="DL20" s="609"/>
      <c r="DM20" s="609"/>
      <c r="DN20" s="609"/>
      <c r="DO20" s="609"/>
      <c r="DP20" s="610"/>
      <c r="DQ20" s="614">
        <v>5253551</v>
      </c>
      <c r="DR20" s="609"/>
      <c r="DS20" s="609"/>
      <c r="DT20" s="609"/>
      <c r="DU20" s="609"/>
      <c r="DV20" s="609"/>
      <c r="DW20" s="609"/>
      <c r="DX20" s="609"/>
      <c r="DY20" s="609"/>
      <c r="DZ20" s="609"/>
      <c r="EA20" s="609"/>
      <c r="EB20" s="609"/>
      <c r="EC20" s="645"/>
    </row>
    <row r="21" spans="2:133" ht="11.25" customHeight="1" x14ac:dyDescent="0.25">
      <c r="B21" s="605" t="s">
        <v>265</v>
      </c>
      <c r="C21" s="606"/>
      <c r="D21" s="606"/>
      <c r="E21" s="606"/>
      <c r="F21" s="606"/>
      <c r="G21" s="606"/>
      <c r="H21" s="606"/>
      <c r="I21" s="606"/>
      <c r="J21" s="606"/>
      <c r="K21" s="606"/>
      <c r="L21" s="606"/>
      <c r="M21" s="606"/>
      <c r="N21" s="606"/>
      <c r="O21" s="606"/>
      <c r="P21" s="606"/>
      <c r="Q21" s="607"/>
      <c r="R21" s="608">
        <v>3151994</v>
      </c>
      <c r="S21" s="609"/>
      <c r="T21" s="609"/>
      <c r="U21" s="609"/>
      <c r="V21" s="609"/>
      <c r="W21" s="609"/>
      <c r="X21" s="609"/>
      <c r="Y21" s="610"/>
      <c r="Z21" s="646">
        <v>35.5</v>
      </c>
      <c r="AA21" s="646"/>
      <c r="AB21" s="646"/>
      <c r="AC21" s="646"/>
      <c r="AD21" s="647">
        <v>2851857</v>
      </c>
      <c r="AE21" s="647"/>
      <c r="AF21" s="647"/>
      <c r="AG21" s="647"/>
      <c r="AH21" s="647"/>
      <c r="AI21" s="647"/>
      <c r="AJ21" s="647"/>
      <c r="AK21" s="647"/>
      <c r="AL21" s="611">
        <v>64</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3710</v>
      </c>
      <c r="BH21" s="609"/>
      <c r="BI21" s="609"/>
      <c r="BJ21" s="609"/>
      <c r="BK21" s="609"/>
      <c r="BL21" s="609"/>
      <c r="BM21" s="609"/>
      <c r="BN21" s="610"/>
      <c r="BO21" s="646">
        <v>0.3</v>
      </c>
      <c r="BP21" s="646"/>
      <c r="BQ21" s="646"/>
      <c r="BR21" s="646"/>
      <c r="BS21" s="647" t="s">
        <v>121</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5">
      <c r="B22" s="605" t="s">
        <v>267</v>
      </c>
      <c r="C22" s="606"/>
      <c r="D22" s="606"/>
      <c r="E22" s="606"/>
      <c r="F22" s="606"/>
      <c r="G22" s="606"/>
      <c r="H22" s="606"/>
      <c r="I22" s="606"/>
      <c r="J22" s="606"/>
      <c r="K22" s="606"/>
      <c r="L22" s="606"/>
      <c r="M22" s="606"/>
      <c r="N22" s="606"/>
      <c r="O22" s="606"/>
      <c r="P22" s="606"/>
      <c r="Q22" s="607"/>
      <c r="R22" s="608">
        <v>2851857</v>
      </c>
      <c r="S22" s="609"/>
      <c r="T22" s="609"/>
      <c r="U22" s="609"/>
      <c r="V22" s="609"/>
      <c r="W22" s="609"/>
      <c r="X22" s="609"/>
      <c r="Y22" s="610"/>
      <c r="Z22" s="646">
        <v>32.1</v>
      </c>
      <c r="AA22" s="646"/>
      <c r="AB22" s="646"/>
      <c r="AC22" s="646"/>
      <c r="AD22" s="647">
        <v>2851857</v>
      </c>
      <c r="AE22" s="647"/>
      <c r="AF22" s="647"/>
      <c r="AG22" s="647"/>
      <c r="AH22" s="647"/>
      <c r="AI22" s="647"/>
      <c r="AJ22" s="647"/>
      <c r="AK22" s="647"/>
      <c r="AL22" s="611">
        <v>64</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5">
      <c r="B23" s="605" t="s">
        <v>270</v>
      </c>
      <c r="C23" s="606"/>
      <c r="D23" s="606"/>
      <c r="E23" s="606"/>
      <c r="F23" s="606"/>
      <c r="G23" s="606"/>
      <c r="H23" s="606"/>
      <c r="I23" s="606"/>
      <c r="J23" s="606"/>
      <c r="K23" s="606"/>
      <c r="L23" s="606"/>
      <c r="M23" s="606"/>
      <c r="N23" s="606"/>
      <c r="O23" s="606"/>
      <c r="P23" s="606"/>
      <c r="Q23" s="607"/>
      <c r="R23" s="608">
        <v>300137</v>
      </c>
      <c r="S23" s="609"/>
      <c r="T23" s="609"/>
      <c r="U23" s="609"/>
      <c r="V23" s="609"/>
      <c r="W23" s="609"/>
      <c r="X23" s="609"/>
      <c r="Y23" s="610"/>
      <c r="Z23" s="646">
        <v>3.4</v>
      </c>
      <c r="AA23" s="646"/>
      <c r="AB23" s="646"/>
      <c r="AC23" s="646"/>
      <c r="AD23" s="647" t="s">
        <v>121</v>
      </c>
      <c r="AE23" s="647"/>
      <c r="AF23" s="647"/>
      <c r="AG23" s="647"/>
      <c r="AH23" s="647"/>
      <c r="AI23" s="647"/>
      <c r="AJ23" s="647"/>
      <c r="AK23" s="647"/>
      <c r="AL23" s="611" t="s">
        <v>121</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5">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2595983</v>
      </c>
      <c r="CS24" s="664"/>
      <c r="CT24" s="664"/>
      <c r="CU24" s="664"/>
      <c r="CV24" s="664"/>
      <c r="CW24" s="664"/>
      <c r="CX24" s="664"/>
      <c r="CY24" s="689"/>
      <c r="CZ24" s="690">
        <v>30.8</v>
      </c>
      <c r="DA24" s="672"/>
      <c r="DB24" s="672"/>
      <c r="DC24" s="692"/>
      <c r="DD24" s="688">
        <v>2130651</v>
      </c>
      <c r="DE24" s="664"/>
      <c r="DF24" s="664"/>
      <c r="DG24" s="664"/>
      <c r="DH24" s="664"/>
      <c r="DI24" s="664"/>
      <c r="DJ24" s="664"/>
      <c r="DK24" s="689"/>
      <c r="DL24" s="688">
        <v>1963604</v>
      </c>
      <c r="DM24" s="664"/>
      <c r="DN24" s="664"/>
      <c r="DO24" s="664"/>
      <c r="DP24" s="664"/>
      <c r="DQ24" s="664"/>
      <c r="DR24" s="664"/>
      <c r="DS24" s="664"/>
      <c r="DT24" s="664"/>
      <c r="DU24" s="664"/>
      <c r="DV24" s="689"/>
      <c r="DW24" s="690">
        <v>43.9</v>
      </c>
      <c r="DX24" s="672"/>
      <c r="DY24" s="672"/>
      <c r="DZ24" s="672"/>
      <c r="EA24" s="672"/>
      <c r="EB24" s="672"/>
      <c r="EC24" s="691"/>
    </row>
    <row r="25" spans="2:133" ht="11.25" customHeight="1" x14ac:dyDescent="0.25">
      <c r="B25" s="605" t="s">
        <v>280</v>
      </c>
      <c r="C25" s="606"/>
      <c r="D25" s="606"/>
      <c r="E25" s="606"/>
      <c r="F25" s="606"/>
      <c r="G25" s="606"/>
      <c r="H25" s="606"/>
      <c r="I25" s="606"/>
      <c r="J25" s="606"/>
      <c r="K25" s="606"/>
      <c r="L25" s="606"/>
      <c r="M25" s="606"/>
      <c r="N25" s="606"/>
      <c r="O25" s="606"/>
      <c r="P25" s="606"/>
      <c r="Q25" s="607"/>
      <c r="R25" s="608">
        <v>4725016</v>
      </c>
      <c r="S25" s="609"/>
      <c r="T25" s="609"/>
      <c r="U25" s="609"/>
      <c r="V25" s="609"/>
      <c r="W25" s="609"/>
      <c r="X25" s="609"/>
      <c r="Y25" s="610"/>
      <c r="Z25" s="646">
        <v>53.2</v>
      </c>
      <c r="AA25" s="646"/>
      <c r="AB25" s="646"/>
      <c r="AC25" s="646"/>
      <c r="AD25" s="647">
        <v>4424879</v>
      </c>
      <c r="AE25" s="647"/>
      <c r="AF25" s="647"/>
      <c r="AG25" s="647"/>
      <c r="AH25" s="647"/>
      <c r="AI25" s="647"/>
      <c r="AJ25" s="647"/>
      <c r="AK25" s="647"/>
      <c r="AL25" s="611">
        <v>99.3</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1345091</v>
      </c>
      <c r="CS25" s="621"/>
      <c r="CT25" s="621"/>
      <c r="CU25" s="621"/>
      <c r="CV25" s="621"/>
      <c r="CW25" s="621"/>
      <c r="CX25" s="621"/>
      <c r="CY25" s="622"/>
      <c r="CZ25" s="611">
        <v>15.9</v>
      </c>
      <c r="DA25" s="623"/>
      <c r="DB25" s="623"/>
      <c r="DC25" s="624"/>
      <c r="DD25" s="614">
        <v>1237256</v>
      </c>
      <c r="DE25" s="621"/>
      <c r="DF25" s="621"/>
      <c r="DG25" s="621"/>
      <c r="DH25" s="621"/>
      <c r="DI25" s="621"/>
      <c r="DJ25" s="621"/>
      <c r="DK25" s="622"/>
      <c r="DL25" s="614">
        <v>1174419</v>
      </c>
      <c r="DM25" s="621"/>
      <c r="DN25" s="621"/>
      <c r="DO25" s="621"/>
      <c r="DP25" s="621"/>
      <c r="DQ25" s="621"/>
      <c r="DR25" s="621"/>
      <c r="DS25" s="621"/>
      <c r="DT25" s="621"/>
      <c r="DU25" s="621"/>
      <c r="DV25" s="622"/>
      <c r="DW25" s="611">
        <v>26.2</v>
      </c>
      <c r="DX25" s="623"/>
      <c r="DY25" s="623"/>
      <c r="DZ25" s="623"/>
      <c r="EA25" s="623"/>
      <c r="EB25" s="623"/>
      <c r="EC25" s="635"/>
    </row>
    <row r="26" spans="2:133" ht="11.25" customHeight="1" x14ac:dyDescent="0.25">
      <c r="B26" s="605" t="s">
        <v>283</v>
      </c>
      <c r="C26" s="606"/>
      <c r="D26" s="606"/>
      <c r="E26" s="606"/>
      <c r="F26" s="606"/>
      <c r="G26" s="606"/>
      <c r="H26" s="606"/>
      <c r="I26" s="606"/>
      <c r="J26" s="606"/>
      <c r="K26" s="606"/>
      <c r="L26" s="606"/>
      <c r="M26" s="606"/>
      <c r="N26" s="606"/>
      <c r="O26" s="606"/>
      <c r="P26" s="606"/>
      <c r="Q26" s="607"/>
      <c r="R26" s="608">
        <v>1270</v>
      </c>
      <c r="S26" s="609"/>
      <c r="T26" s="609"/>
      <c r="U26" s="609"/>
      <c r="V26" s="609"/>
      <c r="W26" s="609"/>
      <c r="X26" s="609"/>
      <c r="Y26" s="610"/>
      <c r="Z26" s="646">
        <v>0</v>
      </c>
      <c r="AA26" s="646"/>
      <c r="AB26" s="646"/>
      <c r="AC26" s="646"/>
      <c r="AD26" s="647">
        <v>1270</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872471</v>
      </c>
      <c r="CS26" s="609"/>
      <c r="CT26" s="609"/>
      <c r="CU26" s="609"/>
      <c r="CV26" s="609"/>
      <c r="CW26" s="609"/>
      <c r="CX26" s="609"/>
      <c r="CY26" s="610"/>
      <c r="CZ26" s="611">
        <v>10.3</v>
      </c>
      <c r="DA26" s="623"/>
      <c r="DB26" s="623"/>
      <c r="DC26" s="624"/>
      <c r="DD26" s="614">
        <v>777884</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5">
      <c r="B27" s="605" t="s">
        <v>286</v>
      </c>
      <c r="C27" s="606"/>
      <c r="D27" s="606"/>
      <c r="E27" s="606"/>
      <c r="F27" s="606"/>
      <c r="G27" s="606"/>
      <c r="H27" s="606"/>
      <c r="I27" s="606"/>
      <c r="J27" s="606"/>
      <c r="K27" s="606"/>
      <c r="L27" s="606"/>
      <c r="M27" s="606"/>
      <c r="N27" s="606"/>
      <c r="O27" s="606"/>
      <c r="P27" s="606"/>
      <c r="Q27" s="607"/>
      <c r="R27" s="608">
        <v>103301</v>
      </c>
      <c r="S27" s="609"/>
      <c r="T27" s="609"/>
      <c r="U27" s="609"/>
      <c r="V27" s="609"/>
      <c r="W27" s="609"/>
      <c r="X27" s="609"/>
      <c r="Y27" s="610"/>
      <c r="Z27" s="646">
        <v>1.2</v>
      </c>
      <c r="AA27" s="646"/>
      <c r="AB27" s="646"/>
      <c r="AC27" s="646"/>
      <c r="AD27" s="647">
        <v>8722</v>
      </c>
      <c r="AE27" s="647"/>
      <c r="AF27" s="647"/>
      <c r="AG27" s="647"/>
      <c r="AH27" s="647"/>
      <c r="AI27" s="647"/>
      <c r="AJ27" s="647"/>
      <c r="AK27" s="647"/>
      <c r="AL27" s="611">
        <v>0.2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1178989</v>
      </c>
      <c r="BH27" s="609"/>
      <c r="BI27" s="609"/>
      <c r="BJ27" s="609"/>
      <c r="BK27" s="609"/>
      <c r="BL27" s="609"/>
      <c r="BM27" s="609"/>
      <c r="BN27" s="610"/>
      <c r="BO27" s="646">
        <v>100</v>
      </c>
      <c r="BP27" s="646"/>
      <c r="BQ27" s="646"/>
      <c r="BR27" s="646"/>
      <c r="BS27" s="647">
        <v>17158</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528523</v>
      </c>
      <c r="CS27" s="621"/>
      <c r="CT27" s="621"/>
      <c r="CU27" s="621"/>
      <c r="CV27" s="621"/>
      <c r="CW27" s="621"/>
      <c r="CX27" s="621"/>
      <c r="CY27" s="622"/>
      <c r="CZ27" s="611">
        <v>6.3</v>
      </c>
      <c r="DA27" s="623"/>
      <c r="DB27" s="623"/>
      <c r="DC27" s="624"/>
      <c r="DD27" s="614">
        <v>226604</v>
      </c>
      <c r="DE27" s="621"/>
      <c r="DF27" s="621"/>
      <c r="DG27" s="621"/>
      <c r="DH27" s="621"/>
      <c r="DI27" s="621"/>
      <c r="DJ27" s="621"/>
      <c r="DK27" s="622"/>
      <c r="DL27" s="614">
        <v>122394</v>
      </c>
      <c r="DM27" s="621"/>
      <c r="DN27" s="621"/>
      <c r="DO27" s="621"/>
      <c r="DP27" s="621"/>
      <c r="DQ27" s="621"/>
      <c r="DR27" s="621"/>
      <c r="DS27" s="621"/>
      <c r="DT27" s="621"/>
      <c r="DU27" s="621"/>
      <c r="DV27" s="622"/>
      <c r="DW27" s="611">
        <v>2.7</v>
      </c>
      <c r="DX27" s="623"/>
      <c r="DY27" s="623"/>
      <c r="DZ27" s="623"/>
      <c r="EA27" s="623"/>
      <c r="EB27" s="623"/>
      <c r="EC27" s="635"/>
    </row>
    <row r="28" spans="2:133" ht="11.25" customHeight="1" x14ac:dyDescent="0.25">
      <c r="B28" s="605" t="s">
        <v>289</v>
      </c>
      <c r="C28" s="606"/>
      <c r="D28" s="606"/>
      <c r="E28" s="606"/>
      <c r="F28" s="606"/>
      <c r="G28" s="606"/>
      <c r="H28" s="606"/>
      <c r="I28" s="606"/>
      <c r="J28" s="606"/>
      <c r="K28" s="606"/>
      <c r="L28" s="606"/>
      <c r="M28" s="606"/>
      <c r="N28" s="606"/>
      <c r="O28" s="606"/>
      <c r="P28" s="606"/>
      <c r="Q28" s="607"/>
      <c r="R28" s="608">
        <v>105660</v>
      </c>
      <c r="S28" s="609"/>
      <c r="T28" s="609"/>
      <c r="U28" s="609"/>
      <c r="V28" s="609"/>
      <c r="W28" s="609"/>
      <c r="X28" s="609"/>
      <c r="Y28" s="610"/>
      <c r="Z28" s="646">
        <v>1.2</v>
      </c>
      <c r="AA28" s="646"/>
      <c r="AB28" s="646"/>
      <c r="AC28" s="646"/>
      <c r="AD28" s="647">
        <v>10832</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722369</v>
      </c>
      <c r="CS28" s="609"/>
      <c r="CT28" s="609"/>
      <c r="CU28" s="609"/>
      <c r="CV28" s="609"/>
      <c r="CW28" s="609"/>
      <c r="CX28" s="609"/>
      <c r="CY28" s="610"/>
      <c r="CZ28" s="611">
        <v>8.6</v>
      </c>
      <c r="DA28" s="623"/>
      <c r="DB28" s="623"/>
      <c r="DC28" s="624"/>
      <c r="DD28" s="614">
        <v>666791</v>
      </c>
      <c r="DE28" s="609"/>
      <c r="DF28" s="609"/>
      <c r="DG28" s="609"/>
      <c r="DH28" s="609"/>
      <c r="DI28" s="609"/>
      <c r="DJ28" s="609"/>
      <c r="DK28" s="610"/>
      <c r="DL28" s="614">
        <v>666791</v>
      </c>
      <c r="DM28" s="609"/>
      <c r="DN28" s="609"/>
      <c r="DO28" s="609"/>
      <c r="DP28" s="609"/>
      <c r="DQ28" s="609"/>
      <c r="DR28" s="609"/>
      <c r="DS28" s="609"/>
      <c r="DT28" s="609"/>
      <c r="DU28" s="609"/>
      <c r="DV28" s="610"/>
      <c r="DW28" s="611">
        <v>14.9</v>
      </c>
      <c r="DX28" s="623"/>
      <c r="DY28" s="623"/>
      <c r="DZ28" s="623"/>
      <c r="EA28" s="623"/>
      <c r="EB28" s="623"/>
      <c r="EC28" s="635"/>
    </row>
    <row r="29" spans="2:133" ht="11.25" customHeight="1" x14ac:dyDescent="0.25">
      <c r="B29" s="605" t="s">
        <v>291</v>
      </c>
      <c r="C29" s="606"/>
      <c r="D29" s="606"/>
      <c r="E29" s="606"/>
      <c r="F29" s="606"/>
      <c r="G29" s="606"/>
      <c r="H29" s="606"/>
      <c r="I29" s="606"/>
      <c r="J29" s="606"/>
      <c r="K29" s="606"/>
      <c r="L29" s="606"/>
      <c r="M29" s="606"/>
      <c r="N29" s="606"/>
      <c r="O29" s="606"/>
      <c r="P29" s="606"/>
      <c r="Q29" s="607"/>
      <c r="R29" s="608">
        <v>19163</v>
      </c>
      <c r="S29" s="609"/>
      <c r="T29" s="609"/>
      <c r="U29" s="609"/>
      <c r="V29" s="609"/>
      <c r="W29" s="609"/>
      <c r="X29" s="609"/>
      <c r="Y29" s="610"/>
      <c r="Z29" s="646">
        <v>0.2</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722027</v>
      </c>
      <c r="CS29" s="621"/>
      <c r="CT29" s="621"/>
      <c r="CU29" s="621"/>
      <c r="CV29" s="621"/>
      <c r="CW29" s="621"/>
      <c r="CX29" s="621"/>
      <c r="CY29" s="622"/>
      <c r="CZ29" s="611">
        <v>8.6</v>
      </c>
      <c r="DA29" s="623"/>
      <c r="DB29" s="623"/>
      <c r="DC29" s="624"/>
      <c r="DD29" s="614">
        <v>666449</v>
      </c>
      <c r="DE29" s="621"/>
      <c r="DF29" s="621"/>
      <c r="DG29" s="621"/>
      <c r="DH29" s="621"/>
      <c r="DI29" s="621"/>
      <c r="DJ29" s="621"/>
      <c r="DK29" s="622"/>
      <c r="DL29" s="614">
        <v>666449</v>
      </c>
      <c r="DM29" s="621"/>
      <c r="DN29" s="621"/>
      <c r="DO29" s="621"/>
      <c r="DP29" s="621"/>
      <c r="DQ29" s="621"/>
      <c r="DR29" s="621"/>
      <c r="DS29" s="621"/>
      <c r="DT29" s="621"/>
      <c r="DU29" s="621"/>
      <c r="DV29" s="622"/>
      <c r="DW29" s="611">
        <v>14.9</v>
      </c>
      <c r="DX29" s="623"/>
      <c r="DY29" s="623"/>
      <c r="DZ29" s="623"/>
      <c r="EA29" s="623"/>
      <c r="EB29" s="623"/>
      <c r="EC29" s="635"/>
    </row>
    <row r="30" spans="2:133" ht="11.25" customHeight="1" x14ac:dyDescent="0.25">
      <c r="B30" s="605" t="s">
        <v>293</v>
      </c>
      <c r="C30" s="606"/>
      <c r="D30" s="606"/>
      <c r="E30" s="606"/>
      <c r="F30" s="606"/>
      <c r="G30" s="606"/>
      <c r="H30" s="606"/>
      <c r="I30" s="606"/>
      <c r="J30" s="606"/>
      <c r="K30" s="606"/>
      <c r="L30" s="606"/>
      <c r="M30" s="606"/>
      <c r="N30" s="606"/>
      <c r="O30" s="606"/>
      <c r="P30" s="606"/>
      <c r="Q30" s="607"/>
      <c r="R30" s="608">
        <v>600963</v>
      </c>
      <c r="S30" s="609"/>
      <c r="T30" s="609"/>
      <c r="U30" s="609"/>
      <c r="V30" s="609"/>
      <c r="W30" s="609"/>
      <c r="X30" s="609"/>
      <c r="Y30" s="610"/>
      <c r="Z30" s="646">
        <v>6.8</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699429</v>
      </c>
      <c r="CS30" s="609"/>
      <c r="CT30" s="609"/>
      <c r="CU30" s="609"/>
      <c r="CV30" s="609"/>
      <c r="CW30" s="609"/>
      <c r="CX30" s="609"/>
      <c r="CY30" s="610"/>
      <c r="CZ30" s="611">
        <v>8.3000000000000007</v>
      </c>
      <c r="DA30" s="623"/>
      <c r="DB30" s="623"/>
      <c r="DC30" s="624"/>
      <c r="DD30" s="614">
        <v>653436</v>
      </c>
      <c r="DE30" s="609"/>
      <c r="DF30" s="609"/>
      <c r="DG30" s="609"/>
      <c r="DH30" s="609"/>
      <c r="DI30" s="609"/>
      <c r="DJ30" s="609"/>
      <c r="DK30" s="610"/>
      <c r="DL30" s="614">
        <v>653436</v>
      </c>
      <c r="DM30" s="609"/>
      <c r="DN30" s="609"/>
      <c r="DO30" s="609"/>
      <c r="DP30" s="609"/>
      <c r="DQ30" s="609"/>
      <c r="DR30" s="609"/>
      <c r="DS30" s="609"/>
      <c r="DT30" s="609"/>
      <c r="DU30" s="609"/>
      <c r="DV30" s="610"/>
      <c r="DW30" s="611">
        <v>14.6</v>
      </c>
      <c r="DX30" s="623"/>
      <c r="DY30" s="623"/>
      <c r="DZ30" s="623"/>
      <c r="EA30" s="623"/>
      <c r="EB30" s="623"/>
      <c r="EC30" s="635"/>
    </row>
    <row r="31" spans="2:133" ht="11.25" customHeight="1" x14ac:dyDescent="0.25">
      <c r="B31" s="683" t="s">
        <v>297</v>
      </c>
      <c r="C31" s="684"/>
      <c r="D31" s="684"/>
      <c r="E31" s="684"/>
      <c r="F31" s="684"/>
      <c r="G31" s="684"/>
      <c r="H31" s="684"/>
      <c r="I31" s="684"/>
      <c r="J31" s="684"/>
      <c r="K31" s="684"/>
      <c r="L31" s="684"/>
      <c r="M31" s="684"/>
      <c r="N31" s="684"/>
      <c r="O31" s="684"/>
      <c r="P31" s="684"/>
      <c r="Q31" s="685"/>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4" t="s">
        <v>298</v>
      </c>
      <c r="AQ31" s="675"/>
      <c r="AR31" s="675"/>
      <c r="AS31" s="675"/>
      <c r="AT31" s="676" t="s">
        <v>299</v>
      </c>
      <c r="AU31" s="212"/>
      <c r="AV31" s="212"/>
      <c r="AW31" s="212"/>
      <c r="AX31" s="666" t="s">
        <v>177</v>
      </c>
      <c r="AY31" s="667"/>
      <c r="AZ31" s="667"/>
      <c r="BA31" s="667"/>
      <c r="BB31" s="667"/>
      <c r="BC31" s="667"/>
      <c r="BD31" s="667"/>
      <c r="BE31" s="667"/>
      <c r="BF31" s="668"/>
      <c r="BG31" s="670">
        <v>99.3</v>
      </c>
      <c r="BH31" s="671"/>
      <c r="BI31" s="671"/>
      <c r="BJ31" s="671"/>
      <c r="BK31" s="671"/>
      <c r="BL31" s="671"/>
      <c r="BM31" s="672">
        <v>98.5</v>
      </c>
      <c r="BN31" s="671"/>
      <c r="BO31" s="671"/>
      <c r="BP31" s="671"/>
      <c r="BQ31" s="673"/>
      <c r="BR31" s="670">
        <v>99.5</v>
      </c>
      <c r="BS31" s="671"/>
      <c r="BT31" s="671"/>
      <c r="BU31" s="671"/>
      <c r="BV31" s="671"/>
      <c r="BW31" s="671"/>
      <c r="BX31" s="672">
        <v>98.4</v>
      </c>
      <c r="BY31" s="671"/>
      <c r="BZ31" s="671"/>
      <c r="CA31" s="671"/>
      <c r="CB31" s="673"/>
      <c r="CD31" s="629"/>
      <c r="CE31" s="630"/>
      <c r="CF31" s="605" t="s">
        <v>300</v>
      </c>
      <c r="CG31" s="606"/>
      <c r="CH31" s="606"/>
      <c r="CI31" s="606"/>
      <c r="CJ31" s="606"/>
      <c r="CK31" s="606"/>
      <c r="CL31" s="606"/>
      <c r="CM31" s="606"/>
      <c r="CN31" s="606"/>
      <c r="CO31" s="606"/>
      <c r="CP31" s="606"/>
      <c r="CQ31" s="607"/>
      <c r="CR31" s="608">
        <v>22598</v>
      </c>
      <c r="CS31" s="621"/>
      <c r="CT31" s="621"/>
      <c r="CU31" s="621"/>
      <c r="CV31" s="621"/>
      <c r="CW31" s="621"/>
      <c r="CX31" s="621"/>
      <c r="CY31" s="622"/>
      <c r="CZ31" s="611">
        <v>0.3</v>
      </c>
      <c r="DA31" s="623"/>
      <c r="DB31" s="623"/>
      <c r="DC31" s="624"/>
      <c r="DD31" s="614">
        <v>13013</v>
      </c>
      <c r="DE31" s="621"/>
      <c r="DF31" s="621"/>
      <c r="DG31" s="621"/>
      <c r="DH31" s="621"/>
      <c r="DI31" s="621"/>
      <c r="DJ31" s="621"/>
      <c r="DK31" s="622"/>
      <c r="DL31" s="614">
        <v>13013</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5">
      <c r="B32" s="605" t="s">
        <v>301</v>
      </c>
      <c r="C32" s="606"/>
      <c r="D32" s="606"/>
      <c r="E32" s="606"/>
      <c r="F32" s="606"/>
      <c r="G32" s="606"/>
      <c r="H32" s="606"/>
      <c r="I32" s="606"/>
      <c r="J32" s="606"/>
      <c r="K32" s="606"/>
      <c r="L32" s="606"/>
      <c r="M32" s="606"/>
      <c r="N32" s="606"/>
      <c r="O32" s="606"/>
      <c r="P32" s="606"/>
      <c r="Q32" s="607"/>
      <c r="R32" s="608">
        <v>865207</v>
      </c>
      <c r="S32" s="609"/>
      <c r="T32" s="609"/>
      <c r="U32" s="609"/>
      <c r="V32" s="609"/>
      <c r="W32" s="609"/>
      <c r="X32" s="609"/>
      <c r="Y32" s="610"/>
      <c r="Z32" s="646">
        <v>9.6999999999999993</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77"/>
      <c r="AU32" s="208" t="s">
        <v>302</v>
      </c>
      <c r="AX32" s="605" t="s">
        <v>303</v>
      </c>
      <c r="AY32" s="606"/>
      <c r="AZ32" s="606"/>
      <c r="BA32" s="606"/>
      <c r="BB32" s="606"/>
      <c r="BC32" s="606"/>
      <c r="BD32" s="606"/>
      <c r="BE32" s="606"/>
      <c r="BF32" s="607"/>
      <c r="BG32" s="679">
        <v>99.1</v>
      </c>
      <c r="BH32" s="621"/>
      <c r="BI32" s="621"/>
      <c r="BJ32" s="621"/>
      <c r="BK32" s="621"/>
      <c r="BL32" s="621"/>
      <c r="BM32" s="612">
        <v>98.5</v>
      </c>
      <c r="BN32" s="621"/>
      <c r="BO32" s="621"/>
      <c r="BP32" s="621"/>
      <c r="BQ32" s="644"/>
      <c r="BR32" s="679">
        <v>99.5</v>
      </c>
      <c r="BS32" s="621"/>
      <c r="BT32" s="621"/>
      <c r="BU32" s="621"/>
      <c r="BV32" s="621"/>
      <c r="BW32" s="621"/>
      <c r="BX32" s="612">
        <v>98.4</v>
      </c>
      <c r="BY32" s="621"/>
      <c r="BZ32" s="621"/>
      <c r="CA32" s="621"/>
      <c r="CB32" s="644"/>
      <c r="CD32" s="631"/>
      <c r="CE32" s="632"/>
      <c r="CF32" s="605" t="s">
        <v>304</v>
      </c>
      <c r="CG32" s="606"/>
      <c r="CH32" s="606"/>
      <c r="CI32" s="606"/>
      <c r="CJ32" s="606"/>
      <c r="CK32" s="606"/>
      <c r="CL32" s="606"/>
      <c r="CM32" s="606"/>
      <c r="CN32" s="606"/>
      <c r="CO32" s="606"/>
      <c r="CP32" s="606"/>
      <c r="CQ32" s="607"/>
      <c r="CR32" s="608">
        <v>342</v>
      </c>
      <c r="CS32" s="609"/>
      <c r="CT32" s="609"/>
      <c r="CU32" s="609"/>
      <c r="CV32" s="609"/>
      <c r="CW32" s="609"/>
      <c r="CX32" s="609"/>
      <c r="CY32" s="610"/>
      <c r="CZ32" s="611">
        <v>0</v>
      </c>
      <c r="DA32" s="623"/>
      <c r="DB32" s="623"/>
      <c r="DC32" s="624"/>
      <c r="DD32" s="614">
        <v>342</v>
      </c>
      <c r="DE32" s="609"/>
      <c r="DF32" s="609"/>
      <c r="DG32" s="609"/>
      <c r="DH32" s="609"/>
      <c r="DI32" s="609"/>
      <c r="DJ32" s="609"/>
      <c r="DK32" s="610"/>
      <c r="DL32" s="614">
        <v>342</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5">
      <c r="B33" s="605" t="s">
        <v>305</v>
      </c>
      <c r="C33" s="606"/>
      <c r="D33" s="606"/>
      <c r="E33" s="606"/>
      <c r="F33" s="606"/>
      <c r="G33" s="606"/>
      <c r="H33" s="606"/>
      <c r="I33" s="606"/>
      <c r="J33" s="606"/>
      <c r="K33" s="606"/>
      <c r="L33" s="606"/>
      <c r="M33" s="606"/>
      <c r="N33" s="606"/>
      <c r="O33" s="606"/>
      <c r="P33" s="606"/>
      <c r="Q33" s="607"/>
      <c r="R33" s="608">
        <v>155108</v>
      </c>
      <c r="S33" s="609"/>
      <c r="T33" s="609"/>
      <c r="U33" s="609"/>
      <c r="V33" s="609"/>
      <c r="W33" s="609"/>
      <c r="X33" s="609"/>
      <c r="Y33" s="610"/>
      <c r="Z33" s="646">
        <v>1.7</v>
      </c>
      <c r="AA33" s="646"/>
      <c r="AB33" s="646"/>
      <c r="AC33" s="646"/>
      <c r="AD33" s="647">
        <v>9295</v>
      </c>
      <c r="AE33" s="647"/>
      <c r="AF33" s="647"/>
      <c r="AG33" s="647"/>
      <c r="AH33" s="647"/>
      <c r="AI33" s="647"/>
      <c r="AJ33" s="647"/>
      <c r="AK33" s="647"/>
      <c r="AL33" s="611">
        <v>0.2</v>
      </c>
      <c r="AM33" s="612"/>
      <c r="AN33" s="612"/>
      <c r="AO33" s="648"/>
      <c r="AP33" s="651"/>
      <c r="AQ33" s="652"/>
      <c r="AR33" s="652"/>
      <c r="AS33" s="652"/>
      <c r="AT33" s="678"/>
      <c r="AU33" s="213"/>
      <c r="AV33" s="213"/>
      <c r="AW33" s="213"/>
      <c r="AX33" s="589" t="s">
        <v>306</v>
      </c>
      <c r="AY33" s="590"/>
      <c r="AZ33" s="590"/>
      <c r="BA33" s="590"/>
      <c r="BB33" s="590"/>
      <c r="BC33" s="590"/>
      <c r="BD33" s="590"/>
      <c r="BE33" s="590"/>
      <c r="BF33" s="591"/>
      <c r="BG33" s="669">
        <v>99.3</v>
      </c>
      <c r="BH33" s="593"/>
      <c r="BI33" s="593"/>
      <c r="BJ33" s="593"/>
      <c r="BK33" s="593"/>
      <c r="BL33" s="593"/>
      <c r="BM33" s="639">
        <v>98.3</v>
      </c>
      <c r="BN33" s="593"/>
      <c r="BO33" s="593"/>
      <c r="BP33" s="593"/>
      <c r="BQ33" s="656"/>
      <c r="BR33" s="669">
        <v>99.5</v>
      </c>
      <c r="BS33" s="593"/>
      <c r="BT33" s="593"/>
      <c r="BU33" s="593"/>
      <c r="BV33" s="593"/>
      <c r="BW33" s="593"/>
      <c r="BX33" s="639">
        <v>98.3</v>
      </c>
      <c r="BY33" s="593"/>
      <c r="BZ33" s="593"/>
      <c r="CA33" s="593"/>
      <c r="CB33" s="656"/>
      <c r="CD33" s="605" t="s">
        <v>307</v>
      </c>
      <c r="CE33" s="606"/>
      <c r="CF33" s="606"/>
      <c r="CG33" s="606"/>
      <c r="CH33" s="606"/>
      <c r="CI33" s="606"/>
      <c r="CJ33" s="606"/>
      <c r="CK33" s="606"/>
      <c r="CL33" s="606"/>
      <c r="CM33" s="606"/>
      <c r="CN33" s="606"/>
      <c r="CO33" s="606"/>
      <c r="CP33" s="606"/>
      <c r="CQ33" s="607"/>
      <c r="CR33" s="608">
        <v>4427321</v>
      </c>
      <c r="CS33" s="621"/>
      <c r="CT33" s="621"/>
      <c r="CU33" s="621"/>
      <c r="CV33" s="621"/>
      <c r="CW33" s="621"/>
      <c r="CX33" s="621"/>
      <c r="CY33" s="622"/>
      <c r="CZ33" s="611">
        <v>52.5</v>
      </c>
      <c r="DA33" s="623"/>
      <c r="DB33" s="623"/>
      <c r="DC33" s="624"/>
      <c r="DD33" s="614">
        <v>2711367</v>
      </c>
      <c r="DE33" s="621"/>
      <c r="DF33" s="621"/>
      <c r="DG33" s="621"/>
      <c r="DH33" s="621"/>
      <c r="DI33" s="621"/>
      <c r="DJ33" s="621"/>
      <c r="DK33" s="622"/>
      <c r="DL33" s="614">
        <v>1966572</v>
      </c>
      <c r="DM33" s="621"/>
      <c r="DN33" s="621"/>
      <c r="DO33" s="621"/>
      <c r="DP33" s="621"/>
      <c r="DQ33" s="621"/>
      <c r="DR33" s="621"/>
      <c r="DS33" s="621"/>
      <c r="DT33" s="621"/>
      <c r="DU33" s="621"/>
      <c r="DV33" s="622"/>
      <c r="DW33" s="611">
        <v>43.9</v>
      </c>
      <c r="DX33" s="623"/>
      <c r="DY33" s="623"/>
      <c r="DZ33" s="623"/>
      <c r="EA33" s="623"/>
      <c r="EB33" s="623"/>
      <c r="EC33" s="635"/>
    </row>
    <row r="34" spans="2:133" ht="11.25" customHeight="1" x14ac:dyDescent="0.25">
      <c r="B34" s="605" t="s">
        <v>308</v>
      </c>
      <c r="C34" s="606"/>
      <c r="D34" s="606"/>
      <c r="E34" s="606"/>
      <c r="F34" s="606"/>
      <c r="G34" s="606"/>
      <c r="H34" s="606"/>
      <c r="I34" s="606"/>
      <c r="J34" s="606"/>
      <c r="K34" s="606"/>
      <c r="L34" s="606"/>
      <c r="M34" s="606"/>
      <c r="N34" s="606"/>
      <c r="O34" s="606"/>
      <c r="P34" s="606"/>
      <c r="Q34" s="607"/>
      <c r="R34" s="608">
        <v>521089</v>
      </c>
      <c r="S34" s="609"/>
      <c r="T34" s="609"/>
      <c r="U34" s="609"/>
      <c r="V34" s="609"/>
      <c r="W34" s="609"/>
      <c r="X34" s="609"/>
      <c r="Y34" s="610"/>
      <c r="Z34" s="646">
        <v>5.9</v>
      </c>
      <c r="AA34" s="646"/>
      <c r="AB34" s="646"/>
      <c r="AC34" s="646"/>
      <c r="AD34" s="647" t="s">
        <v>121</v>
      </c>
      <c r="AE34" s="647"/>
      <c r="AF34" s="647"/>
      <c r="AG34" s="647"/>
      <c r="AH34" s="647"/>
      <c r="AI34" s="647"/>
      <c r="AJ34" s="647"/>
      <c r="AK34" s="647"/>
      <c r="AL34" s="611" t="s">
        <v>121</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309</v>
      </c>
      <c r="CE34" s="606"/>
      <c r="CF34" s="606"/>
      <c r="CG34" s="606"/>
      <c r="CH34" s="606"/>
      <c r="CI34" s="606"/>
      <c r="CJ34" s="606"/>
      <c r="CK34" s="606"/>
      <c r="CL34" s="606"/>
      <c r="CM34" s="606"/>
      <c r="CN34" s="606"/>
      <c r="CO34" s="606"/>
      <c r="CP34" s="606"/>
      <c r="CQ34" s="607"/>
      <c r="CR34" s="608">
        <v>1326228</v>
      </c>
      <c r="CS34" s="609"/>
      <c r="CT34" s="609"/>
      <c r="CU34" s="609"/>
      <c r="CV34" s="609"/>
      <c r="CW34" s="609"/>
      <c r="CX34" s="609"/>
      <c r="CY34" s="610"/>
      <c r="CZ34" s="611">
        <v>15.7</v>
      </c>
      <c r="DA34" s="623"/>
      <c r="DB34" s="623"/>
      <c r="DC34" s="624"/>
      <c r="DD34" s="614">
        <v>916163</v>
      </c>
      <c r="DE34" s="609"/>
      <c r="DF34" s="609"/>
      <c r="DG34" s="609"/>
      <c r="DH34" s="609"/>
      <c r="DI34" s="609"/>
      <c r="DJ34" s="609"/>
      <c r="DK34" s="610"/>
      <c r="DL34" s="614">
        <v>753113</v>
      </c>
      <c r="DM34" s="609"/>
      <c r="DN34" s="609"/>
      <c r="DO34" s="609"/>
      <c r="DP34" s="609"/>
      <c r="DQ34" s="609"/>
      <c r="DR34" s="609"/>
      <c r="DS34" s="609"/>
      <c r="DT34" s="609"/>
      <c r="DU34" s="609"/>
      <c r="DV34" s="610"/>
      <c r="DW34" s="611">
        <v>16.8</v>
      </c>
      <c r="DX34" s="623"/>
      <c r="DY34" s="623"/>
      <c r="DZ34" s="623"/>
      <c r="EA34" s="623"/>
      <c r="EB34" s="623"/>
      <c r="EC34" s="635"/>
    </row>
    <row r="35" spans="2:133" ht="11.25" customHeight="1" x14ac:dyDescent="0.25">
      <c r="B35" s="605" t="s">
        <v>310</v>
      </c>
      <c r="C35" s="606"/>
      <c r="D35" s="606"/>
      <c r="E35" s="606"/>
      <c r="F35" s="606"/>
      <c r="G35" s="606"/>
      <c r="H35" s="606"/>
      <c r="I35" s="606"/>
      <c r="J35" s="606"/>
      <c r="K35" s="606"/>
      <c r="L35" s="606"/>
      <c r="M35" s="606"/>
      <c r="N35" s="606"/>
      <c r="O35" s="606"/>
      <c r="P35" s="606"/>
      <c r="Q35" s="607"/>
      <c r="R35" s="608">
        <v>601806</v>
      </c>
      <c r="S35" s="609"/>
      <c r="T35" s="609"/>
      <c r="U35" s="609"/>
      <c r="V35" s="609"/>
      <c r="W35" s="609"/>
      <c r="X35" s="609"/>
      <c r="Y35" s="610"/>
      <c r="Z35" s="646">
        <v>6.8</v>
      </c>
      <c r="AA35" s="646"/>
      <c r="AB35" s="646"/>
      <c r="AC35" s="646"/>
      <c r="AD35" s="647" t="s">
        <v>121</v>
      </c>
      <c r="AE35" s="647"/>
      <c r="AF35" s="647"/>
      <c r="AG35" s="647"/>
      <c r="AH35" s="647"/>
      <c r="AI35" s="647"/>
      <c r="AJ35" s="647"/>
      <c r="AK35" s="647"/>
      <c r="AL35" s="611" t="s">
        <v>121</v>
      </c>
      <c r="AM35" s="612"/>
      <c r="AN35" s="612"/>
      <c r="AO35" s="648"/>
      <c r="AP35" s="218"/>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141421</v>
      </c>
      <c r="CS35" s="621"/>
      <c r="CT35" s="621"/>
      <c r="CU35" s="621"/>
      <c r="CV35" s="621"/>
      <c r="CW35" s="621"/>
      <c r="CX35" s="621"/>
      <c r="CY35" s="622"/>
      <c r="CZ35" s="611">
        <v>1.7</v>
      </c>
      <c r="DA35" s="623"/>
      <c r="DB35" s="623"/>
      <c r="DC35" s="624"/>
      <c r="DD35" s="614">
        <v>130561</v>
      </c>
      <c r="DE35" s="621"/>
      <c r="DF35" s="621"/>
      <c r="DG35" s="621"/>
      <c r="DH35" s="621"/>
      <c r="DI35" s="621"/>
      <c r="DJ35" s="621"/>
      <c r="DK35" s="622"/>
      <c r="DL35" s="614">
        <v>127471</v>
      </c>
      <c r="DM35" s="621"/>
      <c r="DN35" s="621"/>
      <c r="DO35" s="621"/>
      <c r="DP35" s="621"/>
      <c r="DQ35" s="621"/>
      <c r="DR35" s="621"/>
      <c r="DS35" s="621"/>
      <c r="DT35" s="621"/>
      <c r="DU35" s="621"/>
      <c r="DV35" s="622"/>
      <c r="DW35" s="611">
        <v>2.8</v>
      </c>
      <c r="DX35" s="623"/>
      <c r="DY35" s="623"/>
      <c r="DZ35" s="623"/>
      <c r="EA35" s="623"/>
      <c r="EB35" s="623"/>
      <c r="EC35" s="635"/>
    </row>
    <row r="36" spans="2:133" ht="11.25" customHeight="1" x14ac:dyDescent="0.25">
      <c r="B36" s="605" t="s">
        <v>314</v>
      </c>
      <c r="C36" s="606"/>
      <c r="D36" s="606"/>
      <c r="E36" s="606"/>
      <c r="F36" s="606"/>
      <c r="G36" s="606"/>
      <c r="H36" s="606"/>
      <c r="I36" s="606"/>
      <c r="J36" s="606"/>
      <c r="K36" s="606"/>
      <c r="L36" s="606"/>
      <c r="M36" s="606"/>
      <c r="N36" s="606"/>
      <c r="O36" s="606"/>
      <c r="P36" s="606"/>
      <c r="Q36" s="607"/>
      <c r="R36" s="608">
        <v>361104</v>
      </c>
      <c r="S36" s="609"/>
      <c r="T36" s="609"/>
      <c r="U36" s="609"/>
      <c r="V36" s="609"/>
      <c r="W36" s="609"/>
      <c r="X36" s="609"/>
      <c r="Y36" s="610"/>
      <c r="Z36" s="646">
        <v>4.0999999999999996</v>
      </c>
      <c r="AA36" s="646"/>
      <c r="AB36" s="646"/>
      <c r="AC36" s="646"/>
      <c r="AD36" s="647" t="s">
        <v>121</v>
      </c>
      <c r="AE36" s="647"/>
      <c r="AF36" s="647"/>
      <c r="AG36" s="647"/>
      <c r="AH36" s="647"/>
      <c r="AI36" s="647"/>
      <c r="AJ36" s="647"/>
      <c r="AK36" s="647"/>
      <c r="AL36" s="611" t="s">
        <v>121</v>
      </c>
      <c r="AM36" s="612"/>
      <c r="AN36" s="612"/>
      <c r="AO36" s="648"/>
      <c r="AP36" s="218"/>
      <c r="AQ36" s="657" t="s">
        <v>315</v>
      </c>
      <c r="AR36" s="658"/>
      <c r="AS36" s="658"/>
      <c r="AT36" s="658"/>
      <c r="AU36" s="658"/>
      <c r="AV36" s="658"/>
      <c r="AW36" s="658"/>
      <c r="AX36" s="658"/>
      <c r="AY36" s="659"/>
      <c r="AZ36" s="663">
        <v>1232120</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531</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1789743</v>
      </c>
      <c r="CS36" s="609"/>
      <c r="CT36" s="609"/>
      <c r="CU36" s="609"/>
      <c r="CV36" s="609"/>
      <c r="CW36" s="609"/>
      <c r="CX36" s="609"/>
      <c r="CY36" s="610"/>
      <c r="CZ36" s="611">
        <v>21.2</v>
      </c>
      <c r="DA36" s="623"/>
      <c r="DB36" s="623"/>
      <c r="DC36" s="624"/>
      <c r="DD36" s="614">
        <v>1037386</v>
      </c>
      <c r="DE36" s="609"/>
      <c r="DF36" s="609"/>
      <c r="DG36" s="609"/>
      <c r="DH36" s="609"/>
      <c r="DI36" s="609"/>
      <c r="DJ36" s="609"/>
      <c r="DK36" s="610"/>
      <c r="DL36" s="614">
        <v>816002</v>
      </c>
      <c r="DM36" s="609"/>
      <c r="DN36" s="609"/>
      <c r="DO36" s="609"/>
      <c r="DP36" s="609"/>
      <c r="DQ36" s="609"/>
      <c r="DR36" s="609"/>
      <c r="DS36" s="609"/>
      <c r="DT36" s="609"/>
      <c r="DU36" s="609"/>
      <c r="DV36" s="610"/>
      <c r="DW36" s="611">
        <v>18.2</v>
      </c>
      <c r="DX36" s="623"/>
      <c r="DY36" s="623"/>
      <c r="DZ36" s="623"/>
      <c r="EA36" s="623"/>
      <c r="EB36" s="623"/>
      <c r="EC36" s="635"/>
    </row>
    <row r="37" spans="2:133" ht="11.25" customHeight="1" x14ac:dyDescent="0.25">
      <c r="B37" s="605" t="s">
        <v>318</v>
      </c>
      <c r="C37" s="606"/>
      <c r="D37" s="606"/>
      <c r="E37" s="606"/>
      <c r="F37" s="606"/>
      <c r="G37" s="606"/>
      <c r="H37" s="606"/>
      <c r="I37" s="606"/>
      <c r="J37" s="606"/>
      <c r="K37" s="606"/>
      <c r="L37" s="606"/>
      <c r="M37" s="606"/>
      <c r="N37" s="606"/>
      <c r="O37" s="606"/>
      <c r="P37" s="606"/>
      <c r="Q37" s="607"/>
      <c r="R37" s="608">
        <v>270296</v>
      </c>
      <c r="S37" s="609"/>
      <c r="T37" s="609"/>
      <c r="U37" s="609"/>
      <c r="V37" s="609"/>
      <c r="W37" s="609"/>
      <c r="X37" s="609"/>
      <c r="Y37" s="610"/>
      <c r="Z37" s="646">
        <v>3</v>
      </c>
      <c r="AA37" s="646"/>
      <c r="AB37" s="646"/>
      <c r="AC37" s="646"/>
      <c r="AD37" s="647">
        <v>741</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685553</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531</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277489</v>
      </c>
      <c r="CS37" s="621"/>
      <c r="CT37" s="621"/>
      <c r="CU37" s="621"/>
      <c r="CV37" s="621"/>
      <c r="CW37" s="621"/>
      <c r="CX37" s="621"/>
      <c r="CY37" s="622"/>
      <c r="CZ37" s="611">
        <v>3.3</v>
      </c>
      <c r="DA37" s="623"/>
      <c r="DB37" s="623"/>
      <c r="DC37" s="624"/>
      <c r="DD37" s="614">
        <v>265789</v>
      </c>
      <c r="DE37" s="621"/>
      <c r="DF37" s="621"/>
      <c r="DG37" s="621"/>
      <c r="DH37" s="621"/>
      <c r="DI37" s="621"/>
      <c r="DJ37" s="621"/>
      <c r="DK37" s="622"/>
      <c r="DL37" s="614">
        <v>191185</v>
      </c>
      <c r="DM37" s="621"/>
      <c r="DN37" s="621"/>
      <c r="DO37" s="621"/>
      <c r="DP37" s="621"/>
      <c r="DQ37" s="621"/>
      <c r="DR37" s="621"/>
      <c r="DS37" s="621"/>
      <c r="DT37" s="621"/>
      <c r="DU37" s="621"/>
      <c r="DV37" s="622"/>
      <c r="DW37" s="611">
        <v>4.3</v>
      </c>
      <c r="DX37" s="623"/>
      <c r="DY37" s="623"/>
      <c r="DZ37" s="623"/>
      <c r="EA37" s="623"/>
      <c r="EB37" s="623"/>
      <c r="EC37" s="635"/>
    </row>
    <row r="38" spans="2:133" ht="11.25" customHeight="1" x14ac:dyDescent="0.25">
      <c r="B38" s="605" t="s">
        <v>322</v>
      </c>
      <c r="C38" s="606"/>
      <c r="D38" s="606"/>
      <c r="E38" s="606"/>
      <c r="F38" s="606"/>
      <c r="G38" s="606"/>
      <c r="H38" s="606"/>
      <c r="I38" s="606"/>
      <c r="J38" s="606"/>
      <c r="K38" s="606"/>
      <c r="L38" s="606"/>
      <c r="M38" s="606"/>
      <c r="N38" s="606"/>
      <c r="O38" s="606"/>
      <c r="P38" s="606"/>
      <c r="Q38" s="607"/>
      <c r="R38" s="608">
        <v>557036</v>
      </c>
      <c r="S38" s="609"/>
      <c r="T38" s="609"/>
      <c r="U38" s="609"/>
      <c r="V38" s="609"/>
      <c r="W38" s="609"/>
      <c r="X38" s="609"/>
      <c r="Y38" s="610"/>
      <c r="Z38" s="646">
        <v>6.3</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115000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900</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546567</v>
      </c>
      <c r="CS38" s="609"/>
      <c r="CT38" s="609"/>
      <c r="CU38" s="609"/>
      <c r="CV38" s="609"/>
      <c r="CW38" s="609"/>
      <c r="CX38" s="609"/>
      <c r="CY38" s="610"/>
      <c r="CZ38" s="611">
        <v>6.5</v>
      </c>
      <c r="DA38" s="623"/>
      <c r="DB38" s="623"/>
      <c r="DC38" s="624"/>
      <c r="DD38" s="614">
        <v>479546</v>
      </c>
      <c r="DE38" s="609"/>
      <c r="DF38" s="609"/>
      <c r="DG38" s="609"/>
      <c r="DH38" s="609"/>
      <c r="DI38" s="609"/>
      <c r="DJ38" s="609"/>
      <c r="DK38" s="610"/>
      <c r="DL38" s="614">
        <v>268186</v>
      </c>
      <c r="DM38" s="609"/>
      <c r="DN38" s="609"/>
      <c r="DO38" s="609"/>
      <c r="DP38" s="609"/>
      <c r="DQ38" s="609"/>
      <c r="DR38" s="609"/>
      <c r="DS38" s="609"/>
      <c r="DT38" s="609"/>
      <c r="DU38" s="609"/>
      <c r="DV38" s="610"/>
      <c r="DW38" s="611">
        <v>6</v>
      </c>
      <c r="DX38" s="623"/>
      <c r="DY38" s="623"/>
      <c r="DZ38" s="623"/>
      <c r="EA38" s="623"/>
      <c r="EB38" s="623"/>
      <c r="EC38" s="635"/>
    </row>
    <row r="39" spans="2:133" ht="11.25" customHeight="1" x14ac:dyDescent="0.25">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v>80953</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1950</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323955</v>
      </c>
      <c r="CS39" s="621"/>
      <c r="CT39" s="621"/>
      <c r="CU39" s="621"/>
      <c r="CV39" s="621"/>
      <c r="CW39" s="621"/>
      <c r="CX39" s="621"/>
      <c r="CY39" s="622"/>
      <c r="CZ39" s="611">
        <v>3.8</v>
      </c>
      <c r="DA39" s="623"/>
      <c r="DB39" s="623"/>
      <c r="DC39" s="624"/>
      <c r="DD39" s="614">
        <v>12508</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5">
      <c r="B40" s="605" t="s">
        <v>330</v>
      </c>
      <c r="C40" s="606"/>
      <c r="D40" s="606"/>
      <c r="E40" s="606"/>
      <c r="F40" s="606"/>
      <c r="G40" s="606"/>
      <c r="H40" s="606"/>
      <c r="I40" s="606"/>
      <c r="J40" s="606"/>
      <c r="K40" s="606"/>
      <c r="L40" s="606"/>
      <c r="M40" s="606"/>
      <c r="N40" s="606"/>
      <c r="O40" s="606"/>
      <c r="P40" s="606"/>
      <c r="Q40" s="607"/>
      <c r="R40" s="608">
        <v>20836</v>
      </c>
      <c r="S40" s="609"/>
      <c r="T40" s="609"/>
      <c r="U40" s="609"/>
      <c r="V40" s="609"/>
      <c r="W40" s="609"/>
      <c r="X40" s="609"/>
      <c r="Y40" s="610"/>
      <c r="Z40" s="646">
        <v>0.2</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v>61440</v>
      </c>
      <c r="BA40" s="609"/>
      <c r="BB40" s="609"/>
      <c r="BC40" s="609"/>
      <c r="BD40" s="621"/>
      <c r="BE40" s="621"/>
      <c r="BF40" s="644"/>
      <c r="BG40" s="649" t="s">
        <v>332</v>
      </c>
      <c r="BH40" s="650"/>
      <c r="BI40" s="650"/>
      <c r="BJ40" s="650"/>
      <c r="BK40" s="650"/>
      <c r="BL40" s="214"/>
      <c r="BM40" s="606" t="s">
        <v>333</v>
      </c>
      <c r="BN40" s="606"/>
      <c r="BO40" s="606"/>
      <c r="BP40" s="606"/>
      <c r="BQ40" s="606"/>
      <c r="BR40" s="606"/>
      <c r="BS40" s="606"/>
      <c r="BT40" s="606"/>
      <c r="BU40" s="607"/>
      <c r="BV40" s="608">
        <v>165</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299407</v>
      </c>
      <c r="CS40" s="609"/>
      <c r="CT40" s="609"/>
      <c r="CU40" s="609"/>
      <c r="CV40" s="609"/>
      <c r="CW40" s="609"/>
      <c r="CX40" s="609"/>
      <c r="CY40" s="610"/>
      <c r="CZ40" s="611">
        <v>3.5</v>
      </c>
      <c r="DA40" s="623"/>
      <c r="DB40" s="623"/>
      <c r="DC40" s="624"/>
      <c r="DD40" s="614">
        <v>135203</v>
      </c>
      <c r="DE40" s="609"/>
      <c r="DF40" s="609"/>
      <c r="DG40" s="609"/>
      <c r="DH40" s="609"/>
      <c r="DI40" s="609"/>
      <c r="DJ40" s="609"/>
      <c r="DK40" s="610"/>
      <c r="DL40" s="614">
        <v>1800</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5">
      <c r="B41" s="589" t="s">
        <v>335</v>
      </c>
      <c r="C41" s="590"/>
      <c r="D41" s="590"/>
      <c r="E41" s="590"/>
      <c r="F41" s="590"/>
      <c r="G41" s="590"/>
      <c r="H41" s="590"/>
      <c r="I41" s="590"/>
      <c r="J41" s="590"/>
      <c r="K41" s="590"/>
      <c r="L41" s="590"/>
      <c r="M41" s="590"/>
      <c r="N41" s="590"/>
      <c r="O41" s="590"/>
      <c r="P41" s="590"/>
      <c r="Q41" s="591"/>
      <c r="R41" s="592">
        <v>8887019</v>
      </c>
      <c r="S41" s="633"/>
      <c r="T41" s="633"/>
      <c r="U41" s="633"/>
      <c r="V41" s="633"/>
      <c r="W41" s="633"/>
      <c r="X41" s="633"/>
      <c r="Y41" s="636"/>
      <c r="Z41" s="637">
        <v>100</v>
      </c>
      <c r="AA41" s="637"/>
      <c r="AB41" s="637"/>
      <c r="AC41" s="637"/>
      <c r="AD41" s="638">
        <v>4455739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62167</v>
      </c>
      <c r="BA41" s="609"/>
      <c r="BB41" s="609"/>
      <c r="BC41" s="609"/>
      <c r="BD41" s="621"/>
      <c r="BE41" s="621"/>
      <c r="BF41" s="644"/>
      <c r="BG41" s="649"/>
      <c r="BH41" s="650"/>
      <c r="BI41" s="650"/>
      <c r="BJ41" s="650"/>
      <c r="BK41" s="650"/>
      <c r="BL41" s="214"/>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5">
      <c r="AQ42" s="653" t="s">
        <v>339</v>
      </c>
      <c r="AR42" s="654"/>
      <c r="AS42" s="654"/>
      <c r="AT42" s="654"/>
      <c r="AU42" s="654"/>
      <c r="AV42" s="654"/>
      <c r="AW42" s="654"/>
      <c r="AX42" s="654"/>
      <c r="AY42" s="655"/>
      <c r="AZ42" s="592">
        <v>227007</v>
      </c>
      <c r="BA42" s="633"/>
      <c r="BB42" s="633"/>
      <c r="BC42" s="633"/>
      <c r="BD42" s="593"/>
      <c r="BE42" s="593"/>
      <c r="BF42" s="656"/>
      <c r="BG42" s="651"/>
      <c r="BH42" s="652"/>
      <c r="BI42" s="652"/>
      <c r="BJ42" s="652"/>
      <c r="BK42" s="652"/>
      <c r="BL42" s="215"/>
      <c r="BM42" s="590" t="s">
        <v>340</v>
      </c>
      <c r="BN42" s="590"/>
      <c r="BO42" s="590"/>
      <c r="BP42" s="590"/>
      <c r="BQ42" s="590"/>
      <c r="BR42" s="590"/>
      <c r="BS42" s="590"/>
      <c r="BT42" s="590"/>
      <c r="BU42" s="591"/>
      <c r="BV42" s="592">
        <v>274</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1412087</v>
      </c>
      <c r="CS42" s="621"/>
      <c r="CT42" s="621"/>
      <c r="CU42" s="621"/>
      <c r="CV42" s="621"/>
      <c r="CW42" s="621"/>
      <c r="CX42" s="621"/>
      <c r="CY42" s="622"/>
      <c r="CZ42" s="611">
        <v>16.7</v>
      </c>
      <c r="DA42" s="623"/>
      <c r="DB42" s="623"/>
      <c r="DC42" s="624"/>
      <c r="DD42" s="614">
        <v>411533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5">
      <c r="B43" s="208" t="s">
        <v>342</v>
      </c>
      <c r="CD43" s="605" t="s">
        <v>343</v>
      </c>
      <c r="CE43" s="606"/>
      <c r="CF43" s="606"/>
      <c r="CG43" s="606"/>
      <c r="CH43" s="606"/>
      <c r="CI43" s="606"/>
      <c r="CJ43" s="606"/>
      <c r="CK43" s="606"/>
      <c r="CL43" s="606"/>
      <c r="CM43" s="606"/>
      <c r="CN43" s="606"/>
      <c r="CO43" s="606"/>
      <c r="CP43" s="606"/>
      <c r="CQ43" s="607"/>
      <c r="CR43" s="608">
        <v>42300</v>
      </c>
      <c r="CS43" s="621"/>
      <c r="CT43" s="621"/>
      <c r="CU43" s="621"/>
      <c r="CV43" s="621"/>
      <c r="CW43" s="621"/>
      <c r="CX43" s="621"/>
      <c r="CY43" s="622"/>
      <c r="CZ43" s="611">
        <v>0.5</v>
      </c>
      <c r="DA43" s="623"/>
      <c r="DB43" s="623"/>
      <c r="DC43" s="624"/>
      <c r="DD43" s="614">
        <v>35641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1412087</v>
      </c>
      <c r="CS44" s="609"/>
      <c r="CT44" s="609"/>
      <c r="CU44" s="609"/>
      <c r="CV44" s="609"/>
      <c r="CW44" s="609"/>
      <c r="CX44" s="609"/>
      <c r="CY44" s="610"/>
      <c r="CZ44" s="611">
        <v>16.7</v>
      </c>
      <c r="DA44" s="612"/>
      <c r="DB44" s="612"/>
      <c r="DC44" s="613"/>
      <c r="DD44" s="614">
        <v>411533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246361</v>
      </c>
      <c r="CS45" s="621"/>
      <c r="CT45" s="621"/>
      <c r="CU45" s="621"/>
      <c r="CV45" s="621"/>
      <c r="CW45" s="621"/>
      <c r="CX45" s="621"/>
      <c r="CY45" s="622"/>
      <c r="CZ45" s="611">
        <v>2.9</v>
      </c>
      <c r="DA45" s="623"/>
      <c r="DB45" s="623"/>
      <c r="DC45" s="624"/>
      <c r="DD45" s="614">
        <v>24685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5">
      <c r="B46" s="219"/>
      <c r="CD46" s="629"/>
      <c r="CE46" s="630"/>
      <c r="CF46" s="605" t="s">
        <v>348</v>
      </c>
      <c r="CG46" s="606"/>
      <c r="CH46" s="606"/>
      <c r="CI46" s="606"/>
      <c r="CJ46" s="606"/>
      <c r="CK46" s="606"/>
      <c r="CL46" s="606"/>
      <c r="CM46" s="606"/>
      <c r="CN46" s="606"/>
      <c r="CO46" s="606"/>
      <c r="CP46" s="606"/>
      <c r="CQ46" s="607"/>
      <c r="CR46" s="608">
        <v>699688</v>
      </c>
      <c r="CS46" s="609"/>
      <c r="CT46" s="609"/>
      <c r="CU46" s="609"/>
      <c r="CV46" s="609"/>
      <c r="CW46" s="609"/>
      <c r="CX46" s="609"/>
      <c r="CY46" s="610"/>
      <c r="CZ46" s="611">
        <v>8.3000000000000007</v>
      </c>
      <c r="DA46" s="612"/>
      <c r="DB46" s="612"/>
      <c r="DC46" s="613"/>
      <c r="DD46" s="614">
        <v>229262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5">
      <c r="B47" s="219"/>
      <c r="CD47" s="629"/>
      <c r="CE47" s="630"/>
      <c r="CF47" s="605" t="s">
        <v>349</v>
      </c>
      <c r="CG47" s="606"/>
      <c r="CH47" s="606"/>
      <c r="CI47" s="606"/>
      <c r="CJ47" s="606"/>
      <c r="CK47" s="606"/>
      <c r="CL47" s="606"/>
      <c r="CM47" s="606"/>
      <c r="CN47" s="606"/>
      <c r="CO47" s="606"/>
      <c r="CP47" s="606"/>
      <c r="CQ47" s="607"/>
      <c r="CR47" s="608" t="s">
        <v>121</v>
      </c>
      <c r="CS47" s="621"/>
      <c r="CT47" s="621"/>
      <c r="CU47" s="621"/>
      <c r="CV47" s="621"/>
      <c r="CW47" s="621"/>
      <c r="CX47" s="621"/>
      <c r="CY47" s="622"/>
      <c r="CZ47" s="611" t="s">
        <v>121</v>
      </c>
      <c r="DA47" s="623"/>
      <c r="DB47" s="623"/>
      <c r="DC47" s="624"/>
      <c r="DD47" s="614" t="s">
        <v>121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5" x14ac:dyDescent="0.25">
      <c r="B48" s="219"/>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5">
      <c r="B49" s="219"/>
      <c r="CD49" s="589" t="s">
        <v>351</v>
      </c>
      <c r="CE49" s="590"/>
      <c r="CF49" s="590"/>
      <c r="CG49" s="590"/>
      <c r="CH49" s="590"/>
      <c r="CI49" s="590"/>
      <c r="CJ49" s="590"/>
      <c r="CK49" s="590"/>
      <c r="CL49" s="590"/>
      <c r="CM49" s="590"/>
      <c r="CN49" s="590"/>
      <c r="CO49" s="590"/>
      <c r="CP49" s="590"/>
      <c r="CQ49" s="591"/>
      <c r="CR49" s="592">
        <v>8435391</v>
      </c>
      <c r="CS49" s="593"/>
      <c r="CT49" s="593"/>
      <c r="CU49" s="593"/>
      <c r="CV49" s="593"/>
      <c r="CW49" s="593"/>
      <c r="CX49" s="593"/>
      <c r="CY49" s="594"/>
      <c r="CZ49" s="595">
        <v>100</v>
      </c>
      <c r="DA49" s="596"/>
      <c r="DB49" s="596"/>
      <c r="DC49" s="597"/>
      <c r="DD49" s="598">
        <v>5253551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KuE3DYzBawq29XugOYlbP/bb69/fNML3OJ25hMqP+Wwy1W7cHB0hq22WHHG6jUrpq1dQcr/QPZP5GDWbEdq3YA==" saltValue="2yb61CIQfAjbDBOTRjgeo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BD1" zoomScale="55" zoomScaleNormal="55" zoomScaleSheetLayoutView="70" workbookViewId="0">
      <selection activeCell="CR11" sqref="CR11:CV11"/>
    </sheetView>
  </sheetViews>
  <sheetFormatPr defaultColWidth="0" defaultRowHeight="12.75" zeroHeight="1" x14ac:dyDescent="0.25"/>
  <cols>
    <col min="1" max="130" width="2.73046875" style="225" customWidth="1"/>
    <col min="131" max="131" width="1.59765625" style="225" customWidth="1"/>
    <col min="132" max="16384" width="9" style="225" hidden="1"/>
  </cols>
  <sheetData>
    <row r="1" spans="1:131" ht="11.25" customHeight="1" thickBot="1" x14ac:dyDescent="0.3">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3">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3">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2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9"/>
    </row>
    <row r="6" spans="1:131" s="230" customFormat="1" ht="26.25" customHeight="1" thickBot="1" x14ac:dyDescent="0.3">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25">
      <c r="A7" s="231">
        <v>1</v>
      </c>
      <c r="B7" s="1034" t="s">
        <v>374</v>
      </c>
      <c r="C7" s="1035"/>
      <c r="D7" s="1035"/>
      <c r="E7" s="1035"/>
      <c r="F7" s="1035"/>
      <c r="G7" s="1035"/>
      <c r="H7" s="1035"/>
      <c r="I7" s="1035"/>
      <c r="J7" s="1035"/>
      <c r="K7" s="1035"/>
      <c r="L7" s="1035"/>
      <c r="M7" s="1035"/>
      <c r="N7" s="1035"/>
      <c r="O7" s="1035"/>
      <c r="P7" s="1036"/>
      <c r="Q7" s="1089">
        <v>8887</v>
      </c>
      <c r="R7" s="1090"/>
      <c r="S7" s="1090"/>
      <c r="T7" s="1090"/>
      <c r="U7" s="1090"/>
      <c r="V7" s="1090">
        <v>8435</v>
      </c>
      <c r="W7" s="1090"/>
      <c r="X7" s="1090"/>
      <c r="Y7" s="1090"/>
      <c r="Z7" s="1090"/>
      <c r="AA7" s="1090">
        <v>452</v>
      </c>
      <c r="AB7" s="1090"/>
      <c r="AC7" s="1090"/>
      <c r="AD7" s="1090"/>
      <c r="AE7" s="1091"/>
      <c r="AF7" s="1092">
        <v>383</v>
      </c>
      <c r="AG7" s="1093"/>
      <c r="AH7" s="1093"/>
      <c r="AI7" s="1093"/>
      <c r="AJ7" s="1094"/>
      <c r="AK7" s="1095">
        <v>601</v>
      </c>
      <c r="AL7" s="1096"/>
      <c r="AM7" s="1096"/>
      <c r="AN7" s="1096"/>
      <c r="AO7" s="1096"/>
      <c r="AP7" s="1096">
        <v>5906</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c r="BS7" s="1086" t="s">
        <v>553</v>
      </c>
      <c r="BT7" s="1087"/>
      <c r="BU7" s="1087"/>
      <c r="BV7" s="1087"/>
      <c r="BW7" s="1087"/>
      <c r="BX7" s="1087"/>
      <c r="BY7" s="1087"/>
      <c r="BZ7" s="1087"/>
      <c r="CA7" s="1087"/>
      <c r="CB7" s="1087"/>
      <c r="CC7" s="1087"/>
      <c r="CD7" s="1087"/>
      <c r="CE7" s="1087"/>
      <c r="CF7" s="1087"/>
      <c r="CG7" s="1099"/>
      <c r="CH7" s="1083">
        <v>5</v>
      </c>
      <c r="CI7" s="1084"/>
      <c r="CJ7" s="1084"/>
      <c r="CK7" s="1084"/>
      <c r="CL7" s="1085"/>
      <c r="CM7" s="1083">
        <v>10</v>
      </c>
      <c r="CN7" s="1084"/>
      <c r="CO7" s="1084"/>
      <c r="CP7" s="1084"/>
      <c r="CQ7" s="1085"/>
      <c r="CR7" s="1083">
        <v>5</v>
      </c>
      <c r="CS7" s="1084"/>
      <c r="CT7" s="1084"/>
      <c r="CU7" s="1084"/>
      <c r="CV7" s="1085"/>
      <c r="CW7" s="1083">
        <v>15</v>
      </c>
      <c r="CX7" s="1084"/>
      <c r="CY7" s="1084"/>
      <c r="CZ7" s="1084"/>
      <c r="DA7" s="1085"/>
      <c r="DB7" s="1083" t="s">
        <v>488</v>
      </c>
      <c r="DC7" s="1084"/>
      <c r="DD7" s="1084"/>
      <c r="DE7" s="1084"/>
      <c r="DF7" s="1085"/>
      <c r="DG7" s="1083" t="s">
        <v>488</v>
      </c>
      <c r="DH7" s="1084"/>
      <c r="DI7" s="1084"/>
      <c r="DJ7" s="1084"/>
      <c r="DK7" s="1085"/>
      <c r="DL7" s="1083" t="s">
        <v>488</v>
      </c>
      <c r="DM7" s="1084"/>
      <c r="DN7" s="1084"/>
      <c r="DO7" s="1084"/>
      <c r="DP7" s="1085"/>
      <c r="DQ7" s="1083" t="s">
        <v>488</v>
      </c>
      <c r="DR7" s="1084"/>
      <c r="DS7" s="1084"/>
      <c r="DT7" s="1084"/>
      <c r="DU7" s="1085"/>
      <c r="DV7" s="1086"/>
      <c r="DW7" s="1087"/>
      <c r="DX7" s="1087"/>
      <c r="DY7" s="1087"/>
      <c r="DZ7" s="1088"/>
      <c r="EA7" s="229"/>
    </row>
    <row r="8" spans="1:131" s="230" customFormat="1" ht="26.25" customHeight="1" x14ac:dyDescent="0.25">
      <c r="A8" s="233">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t="s">
        <v>554</v>
      </c>
      <c r="BT8" s="980"/>
      <c r="BU8" s="980"/>
      <c r="BV8" s="980"/>
      <c r="BW8" s="980"/>
      <c r="BX8" s="980"/>
      <c r="BY8" s="980"/>
      <c r="BZ8" s="980"/>
      <c r="CA8" s="980"/>
      <c r="CB8" s="980"/>
      <c r="CC8" s="980"/>
      <c r="CD8" s="980"/>
      <c r="CE8" s="980"/>
      <c r="CF8" s="980"/>
      <c r="CG8" s="1001"/>
      <c r="CH8" s="976">
        <v>0</v>
      </c>
      <c r="CI8" s="977"/>
      <c r="CJ8" s="977"/>
      <c r="CK8" s="977"/>
      <c r="CL8" s="978"/>
      <c r="CM8" s="976">
        <v>14</v>
      </c>
      <c r="CN8" s="977"/>
      <c r="CO8" s="977"/>
      <c r="CP8" s="977"/>
      <c r="CQ8" s="978"/>
      <c r="CR8" s="976">
        <v>5</v>
      </c>
      <c r="CS8" s="977"/>
      <c r="CT8" s="977"/>
      <c r="CU8" s="977"/>
      <c r="CV8" s="978"/>
      <c r="CW8" s="976">
        <v>0</v>
      </c>
      <c r="CX8" s="977"/>
      <c r="CY8" s="977"/>
      <c r="CZ8" s="977"/>
      <c r="DA8" s="978"/>
      <c r="DB8" s="976" t="s">
        <v>488</v>
      </c>
      <c r="DC8" s="977"/>
      <c r="DD8" s="977"/>
      <c r="DE8" s="977"/>
      <c r="DF8" s="978"/>
      <c r="DG8" s="976" t="s">
        <v>488</v>
      </c>
      <c r="DH8" s="977"/>
      <c r="DI8" s="977"/>
      <c r="DJ8" s="977"/>
      <c r="DK8" s="978"/>
      <c r="DL8" s="976" t="s">
        <v>488</v>
      </c>
      <c r="DM8" s="977"/>
      <c r="DN8" s="977"/>
      <c r="DO8" s="977"/>
      <c r="DP8" s="978"/>
      <c r="DQ8" s="976" t="s">
        <v>488</v>
      </c>
      <c r="DR8" s="977"/>
      <c r="DS8" s="977"/>
      <c r="DT8" s="977"/>
      <c r="DU8" s="978"/>
      <c r="DV8" s="979"/>
      <c r="DW8" s="980"/>
      <c r="DX8" s="980"/>
      <c r="DY8" s="980"/>
      <c r="DZ8" s="981"/>
      <c r="EA8" s="229"/>
    </row>
    <row r="9" spans="1:131" s="230" customFormat="1" ht="26.25" customHeight="1" x14ac:dyDescent="0.25">
      <c r="A9" s="233">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9"/>
    </row>
    <row r="10" spans="1:131" s="230" customFormat="1" ht="26.25" customHeight="1" x14ac:dyDescent="0.25">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x14ac:dyDescent="0.25">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25">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25">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25">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25">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25">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25">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25">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25">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25">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3">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25">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3">
      <c r="A23" s="235" t="s">
        <v>376</v>
      </c>
      <c r="B23" s="924" t="s">
        <v>377</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383</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121</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2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3">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3">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5">
      <c r="A28" s="237">
        <v>1</v>
      </c>
      <c r="B28" s="1034" t="s">
        <v>388</v>
      </c>
      <c r="C28" s="1035"/>
      <c r="D28" s="1035"/>
      <c r="E28" s="1035"/>
      <c r="F28" s="1035"/>
      <c r="G28" s="1035"/>
      <c r="H28" s="1035"/>
      <c r="I28" s="1035"/>
      <c r="J28" s="1035"/>
      <c r="K28" s="1035"/>
      <c r="L28" s="1035"/>
      <c r="M28" s="1035"/>
      <c r="N28" s="1035"/>
      <c r="O28" s="1035"/>
      <c r="P28" s="1036"/>
      <c r="Q28" s="1037">
        <v>974</v>
      </c>
      <c r="R28" s="1038"/>
      <c r="S28" s="1038"/>
      <c r="T28" s="1038"/>
      <c r="U28" s="1038"/>
      <c r="V28" s="1038">
        <v>974</v>
      </c>
      <c r="W28" s="1038"/>
      <c r="X28" s="1038"/>
      <c r="Y28" s="1038"/>
      <c r="Z28" s="1038"/>
      <c r="AA28" s="1038">
        <v>1</v>
      </c>
      <c r="AB28" s="1038"/>
      <c r="AC28" s="1038"/>
      <c r="AD28" s="1038"/>
      <c r="AE28" s="1039"/>
      <c r="AF28" s="1040">
        <v>1</v>
      </c>
      <c r="AG28" s="1038"/>
      <c r="AH28" s="1038"/>
      <c r="AI28" s="1038"/>
      <c r="AJ28" s="1041"/>
      <c r="AK28" s="1029">
        <v>62</v>
      </c>
      <c r="AL28" s="1030"/>
      <c r="AM28" s="1030"/>
      <c r="AN28" s="1030"/>
      <c r="AO28" s="1030"/>
      <c r="AP28" s="1030" t="s">
        <v>488</v>
      </c>
      <c r="AQ28" s="1030"/>
      <c r="AR28" s="1030"/>
      <c r="AS28" s="1030"/>
      <c r="AT28" s="1030"/>
      <c r="AU28" s="1030" t="s">
        <v>488</v>
      </c>
      <c r="AV28" s="1030"/>
      <c r="AW28" s="1030"/>
      <c r="AX28" s="1030"/>
      <c r="AY28" s="1030"/>
      <c r="AZ28" s="1031" t="s">
        <v>488</v>
      </c>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5">
      <c r="A29" s="237">
        <v>2</v>
      </c>
      <c r="B29" s="1017" t="s">
        <v>389</v>
      </c>
      <c r="C29" s="1018"/>
      <c r="D29" s="1018"/>
      <c r="E29" s="1018"/>
      <c r="F29" s="1018"/>
      <c r="G29" s="1018"/>
      <c r="H29" s="1018"/>
      <c r="I29" s="1018"/>
      <c r="J29" s="1018"/>
      <c r="K29" s="1018"/>
      <c r="L29" s="1018"/>
      <c r="M29" s="1018"/>
      <c r="N29" s="1018"/>
      <c r="O29" s="1018"/>
      <c r="P29" s="1019"/>
      <c r="Q29" s="1025">
        <v>802</v>
      </c>
      <c r="R29" s="1026"/>
      <c r="S29" s="1026"/>
      <c r="T29" s="1026"/>
      <c r="U29" s="1026"/>
      <c r="V29" s="1026">
        <v>722</v>
      </c>
      <c r="W29" s="1026"/>
      <c r="X29" s="1026"/>
      <c r="Y29" s="1026"/>
      <c r="Z29" s="1026"/>
      <c r="AA29" s="1026">
        <v>80</v>
      </c>
      <c r="AB29" s="1026"/>
      <c r="AC29" s="1026"/>
      <c r="AD29" s="1026"/>
      <c r="AE29" s="1027"/>
      <c r="AF29" s="1022">
        <v>80</v>
      </c>
      <c r="AG29" s="1023"/>
      <c r="AH29" s="1023"/>
      <c r="AI29" s="1023"/>
      <c r="AJ29" s="1024"/>
      <c r="AK29" s="967">
        <v>120</v>
      </c>
      <c r="AL29" s="958"/>
      <c r="AM29" s="958"/>
      <c r="AN29" s="958"/>
      <c r="AO29" s="958"/>
      <c r="AP29" s="958" t="s">
        <v>488</v>
      </c>
      <c r="AQ29" s="958"/>
      <c r="AR29" s="958"/>
      <c r="AS29" s="958"/>
      <c r="AT29" s="958"/>
      <c r="AU29" s="958" t="s">
        <v>488</v>
      </c>
      <c r="AV29" s="958"/>
      <c r="AW29" s="958"/>
      <c r="AX29" s="958"/>
      <c r="AY29" s="958"/>
      <c r="AZ29" s="1028" t="s">
        <v>488</v>
      </c>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5">
      <c r="A30" s="237">
        <v>3</v>
      </c>
      <c r="B30" s="1017" t="s">
        <v>390</v>
      </c>
      <c r="C30" s="1018"/>
      <c r="D30" s="1018"/>
      <c r="E30" s="1018"/>
      <c r="F30" s="1018"/>
      <c r="G30" s="1018"/>
      <c r="H30" s="1018"/>
      <c r="I30" s="1018"/>
      <c r="J30" s="1018"/>
      <c r="K30" s="1018"/>
      <c r="L30" s="1018"/>
      <c r="M30" s="1018"/>
      <c r="N30" s="1018"/>
      <c r="O30" s="1018"/>
      <c r="P30" s="1019"/>
      <c r="Q30" s="1025">
        <v>111</v>
      </c>
      <c r="R30" s="1026"/>
      <c r="S30" s="1026"/>
      <c r="T30" s="1026"/>
      <c r="U30" s="1026"/>
      <c r="V30" s="1026">
        <v>109</v>
      </c>
      <c r="W30" s="1026"/>
      <c r="X30" s="1026"/>
      <c r="Y30" s="1026"/>
      <c r="Z30" s="1026"/>
      <c r="AA30" s="1026">
        <v>2</v>
      </c>
      <c r="AB30" s="1026"/>
      <c r="AC30" s="1026"/>
      <c r="AD30" s="1026"/>
      <c r="AE30" s="1027"/>
      <c r="AF30" s="1022">
        <v>2</v>
      </c>
      <c r="AG30" s="1023"/>
      <c r="AH30" s="1023"/>
      <c r="AI30" s="1023"/>
      <c r="AJ30" s="1024"/>
      <c r="AK30" s="967">
        <v>28</v>
      </c>
      <c r="AL30" s="958"/>
      <c r="AM30" s="958"/>
      <c r="AN30" s="958"/>
      <c r="AO30" s="958"/>
      <c r="AP30" s="958" t="s">
        <v>488</v>
      </c>
      <c r="AQ30" s="958"/>
      <c r="AR30" s="958"/>
      <c r="AS30" s="958"/>
      <c r="AT30" s="958"/>
      <c r="AU30" s="958" t="s">
        <v>488</v>
      </c>
      <c r="AV30" s="958"/>
      <c r="AW30" s="958"/>
      <c r="AX30" s="958"/>
      <c r="AY30" s="958"/>
      <c r="AZ30" s="1028" t="s">
        <v>488</v>
      </c>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5">
      <c r="A31" s="237">
        <v>4</v>
      </c>
      <c r="B31" s="1017" t="s">
        <v>391</v>
      </c>
      <c r="C31" s="1018"/>
      <c r="D31" s="1018"/>
      <c r="E31" s="1018"/>
      <c r="F31" s="1018"/>
      <c r="G31" s="1018"/>
      <c r="H31" s="1018"/>
      <c r="I31" s="1018"/>
      <c r="J31" s="1018"/>
      <c r="K31" s="1018"/>
      <c r="L31" s="1018"/>
      <c r="M31" s="1018"/>
      <c r="N31" s="1018"/>
      <c r="O31" s="1018"/>
      <c r="P31" s="1019"/>
      <c r="Q31" s="1025">
        <v>574</v>
      </c>
      <c r="R31" s="1026"/>
      <c r="S31" s="1026"/>
      <c r="T31" s="1026"/>
      <c r="U31" s="1026"/>
      <c r="V31" s="1026">
        <v>554</v>
      </c>
      <c r="W31" s="1026"/>
      <c r="X31" s="1026"/>
      <c r="Y31" s="1026"/>
      <c r="Z31" s="1026"/>
      <c r="AA31" s="1026">
        <v>20</v>
      </c>
      <c r="AB31" s="1026"/>
      <c r="AC31" s="1026"/>
      <c r="AD31" s="1026"/>
      <c r="AE31" s="1027"/>
      <c r="AF31" s="1022">
        <v>20</v>
      </c>
      <c r="AG31" s="1023"/>
      <c r="AH31" s="1023"/>
      <c r="AI31" s="1023"/>
      <c r="AJ31" s="1024"/>
      <c r="AK31" s="967">
        <v>115</v>
      </c>
      <c r="AL31" s="958"/>
      <c r="AM31" s="958"/>
      <c r="AN31" s="958"/>
      <c r="AO31" s="958"/>
      <c r="AP31" s="958" t="s">
        <v>488</v>
      </c>
      <c r="AQ31" s="958"/>
      <c r="AR31" s="958"/>
      <c r="AS31" s="958"/>
      <c r="AT31" s="958"/>
      <c r="AU31" s="958" t="s">
        <v>488</v>
      </c>
      <c r="AV31" s="958"/>
      <c r="AW31" s="958"/>
      <c r="AX31" s="958"/>
      <c r="AY31" s="958"/>
      <c r="AZ31" s="1028" t="s">
        <v>488</v>
      </c>
      <c r="BA31" s="1028"/>
      <c r="BB31" s="1028"/>
      <c r="BC31" s="1028"/>
      <c r="BD31" s="1028"/>
      <c r="BE31" s="959"/>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5">
      <c r="A32" s="237">
        <v>5</v>
      </c>
      <c r="B32" s="1017" t="s">
        <v>392</v>
      </c>
      <c r="C32" s="1018"/>
      <c r="D32" s="1018"/>
      <c r="E32" s="1018"/>
      <c r="F32" s="1018"/>
      <c r="G32" s="1018"/>
      <c r="H32" s="1018"/>
      <c r="I32" s="1018"/>
      <c r="J32" s="1018"/>
      <c r="K32" s="1018"/>
      <c r="L32" s="1018"/>
      <c r="M32" s="1018"/>
      <c r="N32" s="1018"/>
      <c r="O32" s="1018"/>
      <c r="P32" s="1019"/>
      <c r="Q32" s="1025">
        <v>819</v>
      </c>
      <c r="R32" s="1026"/>
      <c r="S32" s="1026"/>
      <c r="T32" s="1026"/>
      <c r="U32" s="1026"/>
      <c r="V32" s="1026">
        <v>905</v>
      </c>
      <c r="W32" s="1026"/>
      <c r="X32" s="1026"/>
      <c r="Y32" s="1026"/>
      <c r="Z32" s="1026"/>
      <c r="AA32" s="1026">
        <v>-86</v>
      </c>
      <c r="AB32" s="1026"/>
      <c r="AC32" s="1026"/>
      <c r="AD32" s="1026"/>
      <c r="AE32" s="1027"/>
      <c r="AF32" s="1022">
        <v>47</v>
      </c>
      <c r="AG32" s="1023"/>
      <c r="AH32" s="1023"/>
      <c r="AI32" s="1023"/>
      <c r="AJ32" s="1024"/>
      <c r="AK32" s="967">
        <v>407</v>
      </c>
      <c r="AL32" s="958"/>
      <c r="AM32" s="958"/>
      <c r="AN32" s="958"/>
      <c r="AO32" s="958"/>
      <c r="AP32" s="958">
        <v>769</v>
      </c>
      <c r="AQ32" s="958"/>
      <c r="AR32" s="958"/>
      <c r="AS32" s="958"/>
      <c r="AT32" s="958"/>
      <c r="AU32" s="958">
        <v>616</v>
      </c>
      <c r="AV32" s="958"/>
      <c r="AW32" s="958"/>
      <c r="AX32" s="958"/>
      <c r="AY32" s="958"/>
      <c r="AZ32" s="1028" t="s">
        <v>488</v>
      </c>
      <c r="BA32" s="1028"/>
      <c r="BB32" s="1028"/>
      <c r="BC32" s="1028"/>
      <c r="BD32" s="1028"/>
      <c r="BE32" s="959" t="s">
        <v>393</v>
      </c>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5">
      <c r="A33" s="237">
        <v>6</v>
      </c>
      <c r="B33" s="1017" t="s">
        <v>394</v>
      </c>
      <c r="C33" s="1018"/>
      <c r="D33" s="1018"/>
      <c r="E33" s="1018"/>
      <c r="F33" s="1018"/>
      <c r="G33" s="1018"/>
      <c r="H33" s="1018"/>
      <c r="I33" s="1018"/>
      <c r="J33" s="1018"/>
      <c r="K33" s="1018"/>
      <c r="L33" s="1018"/>
      <c r="M33" s="1018"/>
      <c r="N33" s="1018"/>
      <c r="O33" s="1018"/>
      <c r="P33" s="1019"/>
      <c r="Q33" s="1025">
        <v>316</v>
      </c>
      <c r="R33" s="1026"/>
      <c r="S33" s="1026"/>
      <c r="T33" s="1026"/>
      <c r="U33" s="1026"/>
      <c r="V33" s="1026">
        <v>257</v>
      </c>
      <c r="W33" s="1026"/>
      <c r="X33" s="1026"/>
      <c r="Y33" s="1026"/>
      <c r="Z33" s="1026"/>
      <c r="AA33" s="1026">
        <v>59</v>
      </c>
      <c r="AB33" s="1026"/>
      <c r="AC33" s="1026"/>
      <c r="AD33" s="1026"/>
      <c r="AE33" s="1027"/>
      <c r="AF33" s="1022">
        <v>59</v>
      </c>
      <c r="AG33" s="1023"/>
      <c r="AH33" s="1023"/>
      <c r="AI33" s="1023"/>
      <c r="AJ33" s="1024"/>
      <c r="AK33" s="967">
        <v>81</v>
      </c>
      <c r="AL33" s="958"/>
      <c r="AM33" s="958"/>
      <c r="AN33" s="958"/>
      <c r="AO33" s="958"/>
      <c r="AP33" s="958">
        <v>1044</v>
      </c>
      <c r="AQ33" s="958"/>
      <c r="AR33" s="958"/>
      <c r="AS33" s="958"/>
      <c r="AT33" s="958"/>
      <c r="AU33" s="958">
        <v>522</v>
      </c>
      <c r="AV33" s="958"/>
      <c r="AW33" s="958"/>
      <c r="AX33" s="958"/>
      <c r="AY33" s="958"/>
      <c r="AZ33" s="1028" t="s">
        <v>488</v>
      </c>
      <c r="BA33" s="1028"/>
      <c r="BB33" s="1028"/>
      <c r="BC33" s="1028"/>
      <c r="BD33" s="1028"/>
      <c r="BE33" s="959" t="s">
        <v>395</v>
      </c>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5">
      <c r="A34" s="237">
        <v>7</v>
      </c>
      <c r="B34" s="1017" t="s">
        <v>396</v>
      </c>
      <c r="C34" s="1018"/>
      <c r="D34" s="1018"/>
      <c r="E34" s="1018"/>
      <c r="F34" s="1018"/>
      <c r="G34" s="1018"/>
      <c r="H34" s="1018"/>
      <c r="I34" s="1018"/>
      <c r="J34" s="1018"/>
      <c r="K34" s="1018"/>
      <c r="L34" s="1018"/>
      <c r="M34" s="1018"/>
      <c r="N34" s="1018"/>
      <c r="O34" s="1018"/>
      <c r="P34" s="1019"/>
      <c r="Q34" s="1025">
        <v>153</v>
      </c>
      <c r="R34" s="1026"/>
      <c r="S34" s="1026"/>
      <c r="T34" s="1026"/>
      <c r="U34" s="1026"/>
      <c r="V34" s="1026">
        <v>123</v>
      </c>
      <c r="W34" s="1026"/>
      <c r="X34" s="1026"/>
      <c r="Y34" s="1026"/>
      <c r="Z34" s="1026"/>
      <c r="AA34" s="1026">
        <v>30</v>
      </c>
      <c r="AB34" s="1026"/>
      <c r="AC34" s="1026"/>
      <c r="AD34" s="1026"/>
      <c r="AE34" s="1027"/>
      <c r="AF34" s="1022">
        <v>30</v>
      </c>
      <c r="AG34" s="1023"/>
      <c r="AH34" s="1023"/>
      <c r="AI34" s="1023"/>
      <c r="AJ34" s="1024"/>
      <c r="AK34" s="967">
        <v>61</v>
      </c>
      <c r="AL34" s="958"/>
      <c r="AM34" s="958"/>
      <c r="AN34" s="958"/>
      <c r="AO34" s="958"/>
      <c r="AP34" s="958">
        <v>812</v>
      </c>
      <c r="AQ34" s="958"/>
      <c r="AR34" s="958"/>
      <c r="AS34" s="958"/>
      <c r="AT34" s="958"/>
      <c r="AU34" s="958">
        <v>606</v>
      </c>
      <c r="AV34" s="958"/>
      <c r="AW34" s="958"/>
      <c r="AX34" s="958"/>
      <c r="AY34" s="958"/>
      <c r="AZ34" s="1028" t="s">
        <v>488</v>
      </c>
      <c r="BA34" s="1028"/>
      <c r="BB34" s="1028"/>
      <c r="BC34" s="1028"/>
      <c r="BD34" s="1028"/>
      <c r="BE34" s="959" t="s">
        <v>395</v>
      </c>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5">
      <c r="A35" s="237">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5">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5">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5">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5">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5">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5">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5">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5">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5">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5">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5">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5">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5">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5">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5">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5">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5">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5">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5">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5">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5">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5">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5">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5">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5">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3">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5">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3">
      <c r="A63" s="235" t="s">
        <v>376</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239</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121</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3">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5">
      <c r="A66" s="982" t="s">
        <v>400</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401</v>
      </c>
      <c r="AV66" s="989"/>
      <c r="AW66" s="989"/>
      <c r="AX66" s="989"/>
      <c r="AY66" s="990"/>
      <c r="AZ66" s="988" t="s">
        <v>364</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3">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5">
      <c r="A68" s="231">
        <v>1</v>
      </c>
      <c r="B68" s="972" t="s">
        <v>549</v>
      </c>
      <c r="C68" s="973"/>
      <c r="D68" s="973"/>
      <c r="E68" s="973"/>
      <c r="F68" s="973"/>
      <c r="G68" s="973"/>
      <c r="H68" s="973"/>
      <c r="I68" s="973"/>
      <c r="J68" s="973"/>
      <c r="K68" s="973"/>
      <c r="L68" s="973"/>
      <c r="M68" s="973"/>
      <c r="N68" s="973"/>
      <c r="O68" s="973"/>
      <c r="P68" s="974"/>
      <c r="Q68" s="975">
        <v>7150</v>
      </c>
      <c r="R68" s="969"/>
      <c r="S68" s="969"/>
      <c r="T68" s="969"/>
      <c r="U68" s="969"/>
      <c r="V68" s="969">
        <v>6591</v>
      </c>
      <c r="W68" s="969"/>
      <c r="X68" s="969"/>
      <c r="Y68" s="969"/>
      <c r="Z68" s="969"/>
      <c r="AA68" s="969">
        <v>559</v>
      </c>
      <c r="AB68" s="969"/>
      <c r="AC68" s="969"/>
      <c r="AD68" s="969"/>
      <c r="AE68" s="969"/>
      <c r="AF68" s="969">
        <v>559</v>
      </c>
      <c r="AG68" s="969"/>
      <c r="AH68" s="969"/>
      <c r="AI68" s="969"/>
      <c r="AJ68" s="969"/>
      <c r="AK68" s="969" t="s">
        <v>550</v>
      </c>
      <c r="AL68" s="969"/>
      <c r="AM68" s="969"/>
      <c r="AN68" s="969"/>
      <c r="AO68" s="969"/>
      <c r="AP68" s="969">
        <v>1486</v>
      </c>
      <c r="AQ68" s="969"/>
      <c r="AR68" s="969"/>
      <c r="AS68" s="969"/>
      <c r="AT68" s="969"/>
      <c r="AU68" s="969"/>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5">
      <c r="A69" s="233">
        <v>2</v>
      </c>
      <c r="B69" s="961" t="s">
        <v>551</v>
      </c>
      <c r="C69" s="962"/>
      <c r="D69" s="962"/>
      <c r="E69" s="962"/>
      <c r="F69" s="962"/>
      <c r="G69" s="962"/>
      <c r="H69" s="962"/>
      <c r="I69" s="962"/>
      <c r="J69" s="962"/>
      <c r="K69" s="962"/>
      <c r="L69" s="962"/>
      <c r="M69" s="962"/>
      <c r="N69" s="962"/>
      <c r="O69" s="962"/>
      <c r="P69" s="963"/>
      <c r="Q69" s="964">
        <v>3423</v>
      </c>
      <c r="R69" s="958"/>
      <c r="S69" s="958"/>
      <c r="T69" s="958"/>
      <c r="U69" s="958"/>
      <c r="V69" s="958">
        <v>3110</v>
      </c>
      <c r="W69" s="958"/>
      <c r="X69" s="958"/>
      <c r="Y69" s="958"/>
      <c r="Z69" s="958"/>
      <c r="AA69" s="958">
        <v>313</v>
      </c>
      <c r="AB69" s="958"/>
      <c r="AC69" s="958"/>
      <c r="AD69" s="958"/>
      <c r="AE69" s="958"/>
      <c r="AF69" s="958">
        <v>313</v>
      </c>
      <c r="AG69" s="958"/>
      <c r="AH69" s="958"/>
      <c r="AI69" s="958"/>
      <c r="AJ69" s="958"/>
      <c r="AK69" s="958">
        <v>110</v>
      </c>
      <c r="AL69" s="958"/>
      <c r="AM69" s="958"/>
      <c r="AN69" s="958"/>
      <c r="AO69" s="958"/>
      <c r="AP69" s="958">
        <v>595</v>
      </c>
      <c r="AQ69" s="958"/>
      <c r="AR69" s="958"/>
      <c r="AS69" s="958"/>
      <c r="AT69" s="958"/>
      <c r="AU69" s="958"/>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5">
      <c r="A70" s="233">
        <v>3</v>
      </c>
      <c r="B70" s="961" t="s">
        <v>552</v>
      </c>
      <c r="C70" s="962"/>
      <c r="D70" s="962"/>
      <c r="E70" s="962"/>
      <c r="F70" s="962"/>
      <c r="G70" s="962"/>
      <c r="H70" s="962"/>
      <c r="I70" s="962"/>
      <c r="J70" s="962"/>
      <c r="K70" s="962"/>
      <c r="L70" s="962"/>
      <c r="M70" s="962"/>
      <c r="N70" s="962"/>
      <c r="O70" s="962"/>
      <c r="P70" s="963"/>
      <c r="Q70" s="964">
        <v>176</v>
      </c>
      <c r="R70" s="958"/>
      <c r="S70" s="958"/>
      <c r="T70" s="958"/>
      <c r="U70" s="958"/>
      <c r="V70" s="958">
        <v>166</v>
      </c>
      <c r="W70" s="958"/>
      <c r="X70" s="958"/>
      <c r="Y70" s="958"/>
      <c r="Z70" s="958"/>
      <c r="AA70" s="958">
        <v>10</v>
      </c>
      <c r="AB70" s="958"/>
      <c r="AC70" s="958"/>
      <c r="AD70" s="958"/>
      <c r="AE70" s="958"/>
      <c r="AF70" s="958">
        <v>10</v>
      </c>
      <c r="AG70" s="958"/>
      <c r="AH70" s="958"/>
      <c r="AI70" s="958"/>
      <c r="AJ70" s="958"/>
      <c r="AK70" s="958" t="s">
        <v>550</v>
      </c>
      <c r="AL70" s="958"/>
      <c r="AM70" s="958"/>
      <c r="AN70" s="958"/>
      <c r="AO70" s="958"/>
      <c r="AP70" s="958">
        <v>0</v>
      </c>
      <c r="AQ70" s="958"/>
      <c r="AR70" s="958"/>
      <c r="AS70" s="958"/>
      <c r="AT70" s="958"/>
      <c r="AU70" s="958"/>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5">
      <c r="A71" s="233">
        <v>4</v>
      </c>
      <c r="B71" s="961"/>
      <c r="C71" s="962"/>
      <c r="D71" s="962"/>
      <c r="E71" s="962"/>
      <c r="F71" s="962"/>
      <c r="G71" s="962"/>
      <c r="H71" s="962"/>
      <c r="I71" s="962"/>
      <c r="J71" s="962"/>
      <c r="K71" s="962"/>
      <c r="L71" s="962"/>
      <c r="M71" s="962"/>
      <c r="N71" s="962"/>
      <c r="O71" s="962"/>
      <c r="P71" s="963"/>
      <c r="Q71" s="964"/>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5">
      <c r="A72" s="233">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5">
      <c r="A73" s="233">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5">
      <c r="A74" s="233">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5">
      <c r="A75" s="233">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5">
      <c r="A76" s="233">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5">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5">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5">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5">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5">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5">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5">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5">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5">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5">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5">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3">
      <c r="A88" s="235" t="s">
        <v>376</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3">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2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3">
      <c r="A107" s="228"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5">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5">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294</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294</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294</v>
      </c>
      <c r="DR109" s="883"/>
      <c r="DS109" s="883"/>
      <c r="DT109" s="883"/>
      <c r="DU109" s="884"/>
      <c r="DV109" s="885" t="s">
        <v>413</v>
      </c>
      <c r="DW109" s="883"/>
      <c r="DX109" s="883"/>
      <c r="DY109" s="883"/>
      <c r="DZ109" s="916"/>
    </row>
    <row r="110" spans="1:131" s="224" customFormat="1" ht="26.25" customHeight="1" x14ac:dyDescent="0.25">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739961</v>
      </c>
      <c r="AB110" s="876"/>
      <c r="AC110" s="876"/>
      <c r="AD110" s="876"/>
      <c r="AE110" s="877"/>
      <c r="AF110" s="878">
        <v>733086</v>
      </c>
      <c r="AG110" s="876"/>
      <c r="AH110" s="876"/>
      <c r="AI110" s="876"/>
      <c r="AJ110" s="877"/>
      <c r="AK110" s="878">
        <v>722027</v>
      </c>
      <c r="AL110" s="876"/>
      <c r="AM110" s="876"/>
      <c r="AN110" s="876"/>
      <c r="AO110" s="877"/>
      <c r="AP110" s="879">
        <v>18</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6464730</v>
      </c>
      <c r="BR110" s="829"/>
      <c r="BS110" s="829"/>
      <c r="BT110" s="829"/>
      <c r="BU110" s="829"/>
      <c r="BV110" s="829">
        <v>6048814</v>
      </c>
      <c r="BW110" s="829"/>
      <c r="BX110" s="829"/>
      <c r="BY110" s="829"/>
      <c r="BZ110" s="829"/>
      <c r="CA110" s="829">
        <v>5906421</v>
      </c>
      <c r="CB110" s="829"/>
      <c r="CC110" s="829"/>
      <c r="CD110" s="829"/>
      <c r="CE110" s="829"/>
      <c r="CF110" s="853">
        <v>147.6</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24" customFormat="1" ht="26.25" customHeight="1" x14ac:dyDescent="0.25">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24" customFormat="1" ht="26.25" customHeight="1" x14ac:dyDescent="0.25">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1837889</v>
      </c>
      <c r="BR112" s="804"/>
      <c r="BS112" s="804"/>
      <c r="BT112" s="804"/>
      <c r="BU112" s="804"/>
      <c r="BV112" s="804">
        <v>1923558</v>
      </c>
      <c r="BW112" s="804"/>
      <c r="BX112" s="804"/>
      <c r="BY112" s="804"/>
      <c r="BZ112" s="804"/>
      <c r="CA112" s="804">
        <v>1743514</v>
      </c>
      <c r="CB112" s="804"/>
      <c r="CC112" s="804"/>
      <c r="CD112" s="804"/>
      <c r="CE112" s="804"/>
      <c r="CF112" s="862">
        <v>43.6</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24" customFormat="1" ht="26.25" customHeight="1" x14ac:dyDescent="0.25">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85705</v>
      </c>
      <c r="AB113" s="906"/>
      <c r="AC113" s="906"/>
      <c r="AD113" s="906"/>
      <c r="AE113" s="907"/>
      <c r="AF113" s="908">
        <v>109245</v>
      </c>
      <c r="AG113" s="906"/>
      <c r="AH113" s="906"/>
      <c r="AI113" s="906"/>
      <c r="AJ113" s="907"/>
      <c r="AK113" s="908">
        <v>145542</v>
      </c>
      <c r="AL113" s="906"/>
      <c r="AM113" s="906"/>
      <c r="AN113" s="906"/>
      <c r="AO113" s="907"/>
      <c r="AP113" s="909">
        <v>3.6</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16002</v>
      </c>
      <c r="BR113" s="804"/>
      <c r="BS113" s="804"/>
      <c r="BT113" s="804"/>
      <c r="BU113" s="804"/>
      <c r="BV113" s="804">
        <v>14002</v>
      </c>
      <c r="BW113" s="804"/>
      <c r="BX113" s="804"/>
      <c r="BY113" s="804"/>
      <c r="BZ113" s="804"/>
      <c r="CA113" s="804">
        <v>431414</v>
      </c>
      <c r="CB113" s="804"/>
      <c r="CC113" s="804"/>
      <c r="CD113" s="804"/>
      <c r="CE113" s="804"/>
      <c r="CF113" s="862">
        <v>10.8</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24" customFormat="1" ht="26.25" customHeight="1" x14ac:dyDescent="0.25">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1984</v>
      </c>
      <c r="AB114" s="767"/>
      <c r="AC114" s="767"/>
      <c r="AD114" s="767"/>
      <c r="AE114" s="768"/>
      <c r="AF114" s="769">
        <v>2025</v>
      </c>
      <c r="AG114" s="767"/>
      <c r="AH114" s="767"/>
      <c r="AI114" s="767"/>
      <c r="AJ114" s="768"/>
      <c r="AK114" s="769">
        <v>2022</v>
      </c>
      <c r="AL114" s="767"/>
      <c r="AM114" s="767"/>
      <c r="AN114" s="767"/>
      <c r="AO114" s="768"/>
      <c r="AP114" s="811">
        <v>0.1</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1461540</v>
      </c>
      <c r="BR114" s="804"/>
      <c r="BS114" s="804"/>
      <c r="BT114" s="804"/>
      <c r="BU114" s="804"/>
      <c r="BV114" s="804" t="s">
        <v>121</v>
      </c>
      <c r="BW114" s="804"/>
      <c r="BX114" s="804"/>
      <c r="BY114" s="804"/>
      <c r="BZ114" s="804"/>
      <c r="CA114" s="804">
        <v>206984</v>
      </c>
      <c r="CB114" s="804"/>
      <c r="CC114" s="804"/>
      <c r="CD114" s="804"/>
      <c r="CE114" s="804"/>
      <c r="CF114" s="862">
        <v>5.2</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24" customFormat="1" ht="26.25" customHeight="1" x14ac:dyDescent="0.25">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1405</v>
      </c>
      <c r="AB115" s="906"/>
      <c r="AC115" s="906"/>
      <c r="AD115" s="906"/>
      <c r="AE115" s="907"/>
      <c r="AF115" s="908">
        <v>1137</v>
      </c>
      <c r="AG115" s="906"/>
      <c r="AH115" s="906"/>
      <c r="AI115" s="906"/>
      <c r="AJ115" s="907"/>
      <c r="AK115" s="908">
        <v>974</v>
      </c>
      <c r="AL115" s="906"/>
      <c r="AM115" s="906"/>
      <c r="AN115" s="906"/>
      <c r="AO115" s="907"/>
      <c r="AP115" s="909">
        <v>0</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24" customFormat="1" ht="26.25" customHeight="1" x14ac:dyDescent="0.25">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187</v>
      </c>
      <c r="AB116" s="767"/>
      <c r="AC116" s="767"/>
      <c r="AD116" s="767"/>
      <c r="AE116" s="768"/>
      <c r="AF116" s="769">
        <v>45</v>
      </c>
      <c r="AG116" s="767"/>
      <c r="AH116" s="767"/>
      <c r="AI116" s="767"/>
      <c r="AJ116" s="768"/>
      <c r="AK116" s="769">
        <v>342</v>
      </c>
      <c r="AL116" s="767"/>
      <c r="AM116" s="767"/>
      <c r="AN116" s="767"/>
      <c r="AO116" s="768"/>
      <c r="AP116" s="811">
        <v>0</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24" customFormat="1" ht="26.25" customHeight="1" x14ac:dyDescent="0.2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829242</v>
      </c>
      <c r="AB117" s="890"/>
      <c r="AC117" s="890"/>
      <c r="AD117" s="890"/>
      <c r="AE117" s="891"/>
      <c r="AF117" s="892">
        <v>845538</v>
      </c>
      <c r="AG117" s="890"/>
      <c r="AH117" s="890"/>
      <c r="AI117" s="890"/>
      <c r="AJ117" s="891"/>
      <c r="AK117" s="892">
        <v>870907</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24" customFormat="1" ht="26.25" customHeight="1" x14ac:dyDescent="0.25">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294</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24" customFormat="1" ht="26.25" customHeight="1" x14ac:dyDescent="0.25">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47" t="s">
        <v>177</v>
      </c>
      <c r="BA119" s="247"/>
      <c r="BB119" s="247"/>
      <c r="BC119" s="247"/>
      <c r="BD119" s="247"/>
      <c r="BE119" s="247"/>
      <c r="BF119" s="247"/>
      <c r="BG119" s="247"/>
      <c r="BH119" s="247"/>
      <c r="BI119" s="247"/>
      <c r="BJ119" s="247"/>
      <c r="BK119" s="247"/>
      <c r="BL119" s="247"/>
      <c r="BM119" s="247"/>
      <c r="BN119" s="247"/>
      <c r="BO119" s="864" t="s">
        <v>443</v>
      </c>
      <c r="BP119" s="865"/>
      <c r="BQ119" s="866">
        <v>9780161</v>
      </c>
      <c r="BR119" s="832"/>
      <c r="BS119" s="832"/>
      <c r="BT119" s="832"/>
      <c r="BU119" s="832"/>
      <c r="BV119" s="832">
        <v>7986374</v>
      </c>
      <c r="BW119" s="832"/>
      <c r="BX119" s="832"/>
      <c r="BY119" s="832"/>
      <c r="BZ119" s="832"/>
      <c r="CA119" s="832">
        <v>8288333</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24" customFormat="1" ht="26.25" customHeight="1" x14ac:dyDescent="0.25">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5972283</v>
      </c>
      <c r="BR120" s="829"/>
      <c r="BS120" s="829"/>
      <c r="BT120" s="829"/>
      <c r="BU120" s="829"/>
      <c r="BV120" s="829">
        <v>6123535</v>
      </c>
      <c r="BW120" s="829"/>
      <c r="BX120" s="829"/>
      <c r="BY120" s="829"/>
      <c r="BZ120" s="829"/>
      <c r="CA120" s="829">
        <v>5856939</v>
      </c>
      <c r="CB120" s="829"/>
      <c r="CC120" s="829"/>
      <c r="CD120" s="829"/>
      <c r="CE120" s="829"/>
      <c r="CF120" s="853">
        <v>146.30000000000001</v>
      </c>
      <c r="CG120" s="854"/>
      <c r="CH120" s="854"/>
      <c r="CI120" s="854"/>
      <c r="CJ120" s="854"/>
      <c r="CK120" s="855" t="s">
        <v>447</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608425</v>
      </c>
      <c r="DH120" s="829"/>
      <c r="DI120" s="829"/>
      <c r="DJ120" s="829"/>
      <c r="DK120" s="829"/>
      <c r="DL120" s="829">
        <v>672696</v>
      </c>
      <c r="DM120" s="829"/>
      <c r="DN120" s="829"/>
      <c r="DO120" s="829"/>
      <c r="DP120" s="829"/>
      <c r="DQ120" s="829">
        <v>615561</v>
      </c>
      <c r="DR120" s="829"/>
      <c r="DS120" s="829"/>
      <c r="DT120" s="829"/>
      <c r="DU120" s="829"/>
      <c r="DV120" s="830">
        <v>15.4</v>
      </c>
      <c r="DW120" s="830"/>
      <c r="DX120" s="830"/>
      <c r="DY120" s="830"/>
      <c r="DZ120" s="831"/>
    </row>
    <row r="121" spans="1:130" s="224" customFormat="1" ht="26.25" customHeight="1" x14ac:dyDescent="0.25">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79040</v>
      </c>
      <c r="BR121" s="804"/>
      <c r="BS121" s="804"/>
      <c r="BT121" s="804"/>
      <c r="BU121" s="804"/>
      <c r="BV121" s="804">
        <v>67053</v>
      </c>
      <c r="BW121" s="804"/>
      <c r="BX121" s="804"/>
      <c r="BY121" s="804"/>
      <c r="BZ121" s="804"/>
      <c r="CA121" s="804">
        <v>54866</v>
      </c>
      <c r="CB121" s="804"/>
      <c r="CC121" s="804"/>
      <c r="CD121" s="804"/>
      <c r="CE121" s="804"/>
      <c r="CF121" s="862">
        <v>1.4</v>
      </c>
      <c r="CG121" s="863"/>
      <c r="CH121" s="863"/>
      <c r="CI121" s="863"/>
      <c r="CJ121" s="863"/>
      <c r="CK121" s="856"/>
      <c r="CL121" s="842"/>
      <c r="CM121" s="842"/>
      <c r="CN121" s="842"/>
      <c r="CO121" s="843"/>
      <c r="CP121" s="822" t="s">
        <v>396</v>
      </c>
      <c r="CQ121" s="823"/>
      <c r="CR121" s="823"/>
      <c r="CS121" s="823"/>
      <c r="CT121" s="823"/>
      <c r="CU121" s="823"/>
      <c r="CV121" s="823"/>
      <c r="CW121" s="823"/>
      <c r="CX121" s="823"/>
      <c r="CY121" s="823"/>
      <c r="CZ121" s="823"/>
      <c r="DA121" s="823"/>
      <c r="DB121" s="823"/>
      <c r="DC121" s="823"/>
      <c r="DD121" s="823"/>
      <c r="DE121" s="823"/>
      <c r="DF121" s="824"/>
      <c r="DG121" s="803">
        <v>668366</v>
      </c>
      <c r="DH121" s="804"/>
      <c r="DI121" s="804"/>
      <c r="DJ121" s="804"/>
      <c r="DK121" s="804"/>
      <c r="DL121" s="804">
        <v>703622</v>
      </c>
      <c r="DM121" s="804"/>
      <c r="DN121" s="804"/>
      <c r="DO121" s="804"/>
      <c r="DP121" s="804"/>
      <c r="DQ121" s="804">
        <v>605938</v>
      </c>
      <c r="DR121" s="804"/>
      <c r="DS121" s="804"/>
      <c r="DT121" s="804"/>
      <c r="DU121" s="804"/>
      <c r="DV121" s="781">
        <v>15.1</v>
      </c>
      <c r="DW121" s="781"/>
      <c r="DX121" s="781"/>
      <c r="DY121" s="781"/>
      <c r="DZ121" s="782"/>
    </row>
    <row r="122" spans="1:130" s="224" customFormat="1" ht="26.25" customHeight="1" x14ac:dyDescent="0.25">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5029230</v>
      </c>
      <c r="BR122" s="832"/>
      <c r="BS122" s="832"/>
      <c r="BT122" s="832"/>
      <c r="BU122" s="832"/>
      <c r="BV122" s="832">
        <v>4917810</v>
      </c>
      <c r="BW122" s="832"/>
      <c r="BX122" s="832"/>
      <c r="BY122" s="832"/>
      <c r="BZ122" s="832"/>
      <c r="CA122" s="832">
        <v>4887313</v>
      </c>
      <c r="CB122" s="832"/>
      <c r="CC122" s="832"/>
      <c r="CD122" s="832"/>
      <c r="CE122" s="832"/>
      <c r="CF122" s="833">
        <v>122.1</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803">
        <v>561098</v>
      </c>
      <c r="DH122" s="804"/>
      <c r="DI122" s="804"/>
      <c r="DJ122" s="804"/>
      <c r="DK122" s="804"/>
      <c r="DL122" s="804">
        <v>547240</v>
      </c>
      <c r="DM122" s="804"/>
      <c r="DN122" s="804"/>
      <c r="DO122" s="804"/>
      <c r="DP122" s="804"/>
      <c r="DQ122" s="804">
        <v>522015</v>
      </c>
      <c r="DR122" s="804"/>
      <c r="DS122" s="804"/>
      <c r="DT122" s="804"/>
      <c r="DU122" s="804"/>
      <c r="DV122" s="781">
        <v>13</v>
      </c>
      <c r="DW122" s="781"/>
      <c r="DX122" s="781"/>
      <c r="DY122" s="781"/>
      <c r="DZ122" s="782"/>
    </row>
    <row r="123" spans="1:130" s="224" customFormat="1" ht="26.25" customHeight="1" x14ac:dyDescent="0.25">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47" t="s">
        <v>177</v>
      </c>
      <c r="BA123" s="247"/>
      <c r="BB123" s="247"/>
      <c r="BC123" s="247"/>
      <c r="BD123" s="247"/>
      <c r="BE123" s="247"/>
      <c r="BF123" s="247"/>
      <c r="BG123" s="247"/>
      <c r="BH123" s="247"/>
      <c r="BI123" s="247"/>
      <c r="BJ123" s="247"/>
      <c r="BK123" s="247"/>
      <c r="BL123" s="247"/>
      <c r="BM123" s="247"/>
      <c r="BN123" s="247"/>
      <c r="BO123" s="864" t="s">
        <v>451</v>
      </c>
      <c r="BP123" s="865"/>
      <c r="BQ123" s="819">
        <v>11080553</v>
      </c>
      <c r="BR123" s="820"/>
      <c r="BS123" s="820"/>
      <c r="BT123" s="820"/>
      <c r="BU123" s="820"/>
      <c r="BV123" s="820">
        <v>11108398</v>
      </c>
      <c r="BW123" s="820"/>
      <c r="BX123" s="820"/>
      <c r="BY123" s="820"/>
      <c r="BZ123" s="820"/>
      <c r="CA123" s="820">
        <v>10799118</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24" customFormat="1" ht="26.25" customHeight="1" thickBot="1" x14ac:dyDescent="0.3">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24" customFormat="1" ht="26.25" customHeight="1" x14ac:dyDescent="0.25">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24" customFormat="1" ht="26.25" customHeight="1" thickBot="1" x14ac:dyDescent="0.3">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162</v>
      </c>
      <c r="AB126" s="767"/>
      <c r="AC126" s="767"/>
      <c r="AD126" s="767"/>
      <c r="AE126" s="768"/>
      <c r="AF126" s="769">
        <v>190</v>
      </c>
      <c r="AG126" s="767"/>
      <c r="AH126" s="767"/>
      <c r="AI126" s="767"/>
      <c r="AJ126" s="768"/>
      <c r="AK126" s="769">
        <v>251</v>
      </c>
      <c r="AL126" s="767"/>
      <c r="AM126" s="767"/>
      <c r="AN126" s="767"/>
      <c r="AO126" s="768"/>
      <c r="AP126" s="811">
        <v>0</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24" customFormat="1" ht="26.25" customHeight="1" x14ac:dyDescent="0.25">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1243</v>
      </c>
      <c r="AB127" s="767"/>
      <c r="AC127" s="767"/>
      <c r="AD127" s="767"/>
      <c r="AE127" s="768"/>
      <c r="AF127" s="769">
        <v>947</v>
      </c>
      <c r="AG127" s="767"/>
      <c r="AH127" s="767"/>
      <c r="AI127" s="767"/>
      <c r="AJ127" s="768"/>
      <c r="AK127" s="769">
        <v>723</v>
      </c>
      <c r="AL127" s="767"/>
      <c r="AM127" s="767"/>
      <c r="AN127" s="767"/>
      <c r="AO127" s="768"/>
      <c r="AP127" s="811">
        <v>0</v>
      </c>
      <c r="AQ127" s="812"/>
      <c r="AR127" s="812"/>
      <c r="AS127" s="812"/>
      <c r="AT127" s="813"/>
      <c r="AU127" s="226"/>
      <c r="AV127" s="226"/>
      <c r="AW127" s="226"/>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24" customFormat="1" ht="26.25" customHeight="1" thickBot="1" x14ac:dyDescent="0.3">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56096</v>
      </c>
      <c r="AB128" s="788"/>
      <c r="AC128" s="788"/>
      <c r="AD128" s="788"/>
      <c r="AE128" s="789"/>
      <c r="AF128" s="790">
        <v>56096</v>
      </c>
      <c r="AG128" s="788"/>
      <c r="AH128" s="788"/>
      <c r="AI128" s="788"/>
      <c r="AJ128" s="789"/>
      <c r="AK128" s="790">
        <v>55578</v>
      </c>
      <c r="AL128" s="788"/>
      <c r="AM128" s="788"/>
      <c r="AN128" s="788"/>
      <c r="AO128" s="789"/>
      <c r="AP128" s="791"/>
      <c r="AQ128" s="792"/>
      <c r="AR128" s="792"/>
      <c r="AS128" s="792"/>
      <c r="AT128" s="793"/>
      <c r="AU128" s="226"/>
      <c r="AV128" s="226"/>
      <c r="AW128" s="226"/>
      <c r="AX128" s="794" t="s">
        <v>465</v>
      </c>
      <c r="AY128" s="795"/>
      <c r="AZ128" s="795"/>
      <c r="BA128" s="795"/>
      <c r="BB128" s="795"/>
      <c r="BC128" s="795"/>
      <c r="BD128" s="795"/>
      <c r="BE128" s="796"/>
      <c r="BF128" s="773" t="s">
        <v>121</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24" customFormat="1" ht="26.25" customHeight="1" x14ac:dyDescent="0.2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4568588</v>
      </c>
      <c r="AB129" s="767"/>
      <c r="AC129" s="767"/>
      <c r="AD129" s="767"/>
      <c r="AE129" s="768"/>
      <c r="AF129" s="769">
        <v>4414526</v>
      </c>
      <c r="AG129" s="767"/>
      <c r="AH129" s="767"/>
      <c r="AI129" s="767"/>
      <c r="AJ129" s="768"/>
      <c r="AK129" s="769">
        <v>4451449</v>
      </c>
      <c r="AL129" s="767"/>
      <c r="AM129" s="767"/>
      <c r="AN129" s="767"/>
      <c r="AO129" s="768"/>
      <c r="AP129" s="770"/>
      <c r="AQ129" s="771"/>
      <c r="AR129" s="771"/>
      <c r="AS129" s="771"/>
      <c r="AT129" s="772"/>
      <c r="AU129" s="227"/>
      <c r="AV129" s="227"/>
      <c r="AW129" s="227"/>
      <c r="AX129" s="738" t="s">
        <v>468</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5">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483188</v>
      </c>
      <c r="AB130" s="767"/>
      <c r="AC130" s="767"/>
      <c r="AD130" s="767"/>
      <c r="AE130" s="768"/>
      <c r="AF130" s="769">
        <v>474544</v>
      </c>
      <c r="AG130" s="767"/>
      <c r="AH130" s="767"/>
      <c r="AI130" s="767"/>
      <c r="AJ130" s="768"/>
      <c r="AK130" s="769">
        <v>449058</v>
      </c>
      <c r="AL130" s="767"/>
      <c r="AM130" s="767"/>
      <c r="AN130" s="767"/>
      <c r="AO130" s="768"/>
      <c r="AP130" s="770"/>
      <c r="AQ130" s="771"/>
      <c r="AR130" s="771"/>
      <c r="AS130" s="771"/>
      <c r="AT130" s="772"/>
      <c r="AU130" s="227"/>
      <c r="AV130" s="227"/>
      <c r="AW130" s="227"/>
      <c r="AX130" s="738" t="s">
        <v>471</v>
      </c>
      <c r="AY130" s="739"/>
      <c r="AZ130" s="739"/>
      <c r="BA130" s="739"/>
      <c r="BB130" s="739"/>
      <c r="BC130" s="739"/>
      <c r="BD130" s="739"/>
      <c r="BE130" s="740"/>
      <c r="BF130" s="741">
        <v>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3">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4085400</v>
      </c>
      <c r="AB131" s="751"/>
      <c r="AC131" s="751"/>
      <c r="AD131" s="751"/>
      <c r="AE131" s="752"/>
      <c r="AF131" s="753">
        <v>3939982</v>
      </c>
      <c r="AG131" s="751"/>
      <c r="AH131" s="751"/>
      <c r="AI131" s="751"/>
      <c r="AJ131" s="752"/>
      <c r="AK131" s="753">
        <v>4002391</v>
      </c>
      <c r="AL131" s="751"/>
      <c r="AM131" s="751"/>
      <c r="AN131" s="751"/>
      <c r="AO131" s="752"/>
      <c r="AP131" s="754"/>
      <c r="AQ131" s="755"/>
      <c r="AR131" s="755"/>
      <c r="AS131" s="755"/>
      <c r="AT131" s="756"/>
      <c r="AU131" s="227"/>
      <c r="AV131" s="227"/>
      <c r="AW131" s="227"/>
      <c r="AX131" s="716" t="s">
        <v>473</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5">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7.0974200810000001</v>
      </c>
      <c r="AB132" s="732"/>
      <c r="AC132" s="732"/>
      <c r="AD132" s="732"/>
      <c r="AE132" s="733"/>
      <c r="AF132" s="734">
        <v>7.9923715389999996</v>
      </c>
      <c r="AG132" s="732"/>
      <c r="AH132" s="732"/>
      <c r="AI132" s="732"/>
      <c r="AJ132" s="733"/>
      <c r="AK132" s="734">
        <v>9.1513048080000008</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3">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6.8</v>
      </c>
      <c r="AB133" s="711"/>
      <c r="AC133" s="711"/>
      <c r="AD133" s="711"/>
      <c r="AE133" s="712"/>
      <c r="AF133" s="710">
        <v>7.1</v>
      </c>
      <c r="AG133" s="711"/>
      <c r="AH133" s="711"/>
      <c r="AI133" s="711"/>
      <c r="AJ133" s="712"/>
      <c r="AK133" s="710">
        <v>8</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2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lmZTE4TMx17gnHxC9DrjBuJvaNbcNeKO7tbup6UsTvTHyVSo6gqAjRQKn5RBE+ojeIMFSHwtl5myaI52wGZcpg==" saltValue="oyjwcBxDQyUF7aT0ibzbA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5"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Y22" zoomScale="55" zoomScaleNormal="85" zoomScaleSheetLayoutView="55" workbookViewId="0">
      <selection activeCell="CN72" sqref="CN72"/>
    </sheetView>
  </sheetViews>
  <sheetFormatPr defaultColWidth="0" defaultRowHeight="13.5" customHeight="1" zeroHeight="1" x14ac:dyDescent="0.25"/>
  <cols>
    <col min="1" max="120" width="2.73046875" style="254" customWidth="1"/>
    <col min="121" max="121" width="0" style="253" hidden="1" customWidth="1"/>
    <col min="122" max="16384" width="9" style="253" hidden="1"/>
  </cols>
  <sheetData>
    <row r="1" spans="1:120" ht="12.75"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3"/>
    </row>
    <row r="17" spans="119:120" ht="12.75" x14ac:dyDescent="0.25">
      <c r="DP17" s="253"/>
    </row>
    <row r="18" spans="119:120" ht="12.75" x14ac:dyDescent="0.25"/>
    <row r="19" spans="119:120" ht="12.75" x14ac:dyDescent="0.25"/>
    <row r="20" spans="119:120" ht="12.75" x14ac:dyDescent="0.25">
      <c r="DO20" s="253"/>
      <c r="DP20" s="253"/>
    </row>
    <row r="21" spans="119:120" ht="12.75" x14ac:dyDescent="0.25">
      <c r="DP21" s="253"/>
    </row>
    <row r="22" spans="119:120" ht="12.75" x14ac:dyDescent="0.25"/>
    <row r="23" spans="119:120" ht="12.75" x14ac:dyDescent="0.25">
      <c r="DO23" s="253"/>
      <c r="DP23" s="253"/>
    </row>
    <row r="24" spans="119:120" ht="12.75" x14ac:dyDescent="0.25">
      <c r="DP24" s="253"/>
    </row>
    <row r="25" spans="119:120" ht="12.75" x14ac:dyDescent="0.25">
      <c r="DP25" s="253"/>
    </row>
    <row r="26" spans="119:120" ht="12.75" x14ac:dyDescent="0.25">
      <c r="DO26" s="253"/>
      <c r="DP26" s="253"/>
    </row>
    <row r="27" spans="119:120" ht="12.75" x14ac:dyDescent="0.25"/>
    <row r="28" spans="119:120" ht="12.75" x14ac:dyDescent="0.25">
      <c r="DO28" s="253"/>
      <c r="DP28" s="253"/>
    </row>
    <row r="29" spans="119:120" ht="12.75" x14ac:dyDescent="0.25">
      <c r="DP29" s="253"/>
    </row>
    <row r="30" spans="119:120" ht="12.75" x14ac:dyDescent="0.25"/>
    <row r="31" spans="119:120" ht="12.75" x14ac:dyDescent="0.25">
      <c r="DO31" s="253"/>
      <c r="DP31" s="253"/>
    </row>
    <row r="32" spans="119:120" ht="12.75" x14ac:dyDescent="0.25"/>
    <row r="33" spans="98:120" ht="12.75" x14ac:dyDescent="0.25">
      <c r="DO33" s="253"/>
      <c r="DP33" s="253"/>
    </row>
    <row r="34" spans="98:120" ht="12.75" x14ac:dyDescent="0.25">
      <c r="DM34" s="253"/>
    </row>
    <row r="35" spans="98:120" ht="12.75" x14ac:dyDescent="0.25">
      <c r="CT35" s="253"/>
      <c r="CU35" s="253"/>
      <c r="CV35" s="253"/>
      <c r="CY35" s="253"/>
      <c r="CZ35" s="253"/>
      <c r="DA35" s="253"/>
      <c r="DD35" s="253"/>
      <c r="DE35" s="253"/>
      <c r="DF35" s="253"/>
      <c r="DI35" s="253"/>
      <c r="DJ35" s="253"/>
      <c r="DK35" s="253"/>
      <c r="DM35" s="253"/>
      <c r="DN35" s="253"/>
      <c r="DO35" s="253"/>
      <c r="DP35" s="253"/>
    </row>
    <row r="36" spans="98:120" ht="12.75" x14ac:dyDescent="0.25"/>
    <row r="37" spans="98:120" ht="12.75" x14ac:dyDescent="0.25">
      <c r="CW37" s="253"/>
      <c r="DB37" s="253"/>
      <c r="DG37" s="253"/>
      <c r="DL37" s="253"/>
      <c r="DP37" s="253"/>
    </row>
    <row r="38" spans="98:120" ht="12.75" x14ac:dyDescent="0.25">
      <c r="CT38" s="253"/>
      <c r="CU38" s="253"/>
      <c r="CV38" s="253"/>
      <c r="CW38" s="253"/>
      <c r="CY38" s="253"/>
      <c r="CZ38" s="253"/>
      <c r="DA38" s="253"/>
      <c r="DB38" s="253"/>
      <c r="DD38" s="253"/>
      <c r="DE38" s="253"/>
      <c r="DF38" s="253"/>
      <c r="DG38" s="253"/>
      <c r="DI38" s="253"/>
      <c r="DJ38" s="253"/>
      <c r="DK38" s="253"/>
      <c r="DL38" s="253"/>
      <c r="DN38" s="253"/>
      <c r="DO38" s="253"/>
      <c r="DP38" s="253"/>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3"/>
      <c r="DO49" s="253"/>
      <c r="DP49" s="253"/>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3"/>
      <c r="CS63" s="253"/>
      <c r="CX63" s="253"/>
      <c r="DC63" s="253"/>
      <c r="DH63" s="253"/>
    </row>
    <row r="64" spans="22:120" ht="12.75" x14ac:dyDescent="0.25">
      <c r="V64" s="253"/>
    </row>
    <row r="65" spans="15:120" ht="12.75" x14ac:dyDescent="0.2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2.75" x14ac:dyDescent="0.25">
      <c r="Q66" s="253"/>
      <c r="S66" s="253"/>
      <c r="U66" s="253"/>
      <c r="DM66" s="253"/>
    </row>
    <row r="67" spans="15:120" ht="12.75" x14ac:dyDescent="0.2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2.75" x14ac:dyDescent="0.25"/>
    <row r="69" spans="15:120" ht="12.75" x14ac:dyDescent="0.25"/>
    <row r="70" spans="15:120" ht="12.75" x14ac:dyDescent="0.25"/>
    <row r="71" spans="15:120" ht="12.75" x14ac:dyDescent="0.25"/>
    <row r="72" spans="15:120" ht="12.75" x14ac:dyDescent="0.25">
      <c r="DP72" s="253"/>
    </row>
    <row r="73" spans="15:120" ht="12.75" x14ac:dyDescent="0.25">
      <c r="DP73" s="253"/>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3"/>
      <c r="CX96" s="253"/>
      <c r="DC96" s="253"/>
      <c r="DH96" s="253"/>
    </row>
    <row r="97" spans="24:120" ht="12.75" x14ac:dyDescent="0.25">
      <c r="CS97" s="253"/>
      <c r="CX97" s="253"/>
      <c r="DC97" s="253"/>
      <c r="DH97" s="253"/>
      <c r="DP97" s="254" t="s">
        <v>477</v>
      </c>
    </row>
    <row r="98" spans="24:120" ht="12.75" hidden="1" x14ac:dyDescent="0.25">
      <c r="CS98" s="253"/>
      <c r="CX98" s="253"/>
      <c r="DC98" s="253"/>
      <c r="DH98" s="253"/>
    </row>
    <row r="99" spans="24:120" ht="12.75" hidden="1" x14ac:dyDescent="0.25">
      <c r="CS99" s="253"/>
      <c r="CX99" s="253"/>
      <c r="DC99" s="253"/>
      <c r="DH99" s="253"/>
    </row>
    <row r="101" spans="24:120" ht="12" hidden="1" customHeight="1" x14ac:dyDescent="0.2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5">
      <c r="CU102" s="253"/>
      <c r="CZ102" s="253"/>
      <c r="DE102" s="253"/>
      <c r="DJ102" s="253"/>
      <c r="DM102" s="253"/>
    </row>
    <row r="103" spans="24:120" ht="12.75" hidden="1" x14ac:dyDescent="0.25">
      <c r="CT103" s="253"/>
      <c r="CV103" s="253"/>
      <c r="CW103" s="253"/>
      <c r="CY103" s="253"/>
      <c r="DA103" s="253"/>
      <c r="DB103" s="253"/>
      <c r="DD103" s="253"/>
      <c r="DF103" s="253"/>
      <c r="DG103" s="253"/>
      <c r="DI103" s="253"/>
      <c r="DK103" s="253"/>
      <c r="DL103" s="253"/>
      <c r="DM103" s="253"/>
      <c r="DN103" s="253"/>
      <c r="DO103" s="253"/>
      <c r="DP103" s="253"/>
    </row>
    <row r="104" spans="24:120" ht="12.75" hidden="1" x14ac:dyDescent="0.25">
      <c r="CV104" s="253"/>
      <c r="CW104" s="253"/>
      <c r="DA104" s="253"/>
      <c r="DB104" s="253"/>
      <c r="DF104" s="253"/>
      <c r="DG104" s="253"/>
      <c r="DK104" s="253"/>
      <c r="DL104" s="253"/>
      <c r="DN104" s="253"/>
      <c r="DO104" s="253"/>
      <c r="DP104" s="253"/>
    </row>
    <row r="105" spans="24:120" ht="12.75" hidden="1" customHeight="1" x14ac:dyDescent="0.25"/>
  </sheetData>
  <sheetProtection algorithmName="SHA-512" hashValue="ZIWaQhjvpDMfxeXpecm6Pg4EhHVhTaFxNw/b+GwsUvm8N/904ei4l3nZeJEKU3AL8gMUG8QBnHjSKdS94TfKZA==" saltValue="bVGzRRvz/Hfv6i26UqfY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I1" zoomScale="70" zoomScaleNormal="70" zoomScaleSheetLayoutView="55" workbookViewId="0"/>
  </sheetViews>
  <sheetFormatPr defaultColWidth="0" defaultRowHeight="13.5" customHeight="1" zeroHeight="1" x14ac:dyDescent="0.25"/>
  <cols>
    <col min="1" max="116" width="2.59765625" style="254" customWidth="1"/>
    <col min="117" max="16384" width="9" style="253" hidden="1"/>
  </cols>
  <sheetData>
    <row r="1" spans="2:116" ht="12.75"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2.75" x14ac:dyDescent="0.25"/>
    <row r="3" spans="2:116" ht="12.75" x14ac:dyDescent="0.25"/>
    <row r="4" spans="2:116" ht="12.75" x14ac:dyDescent="0.2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2.75" x14ac:dyDescent="0.2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2.75" x14ac:dyDescent="0.25"/>
    <row r="20" spans="9:116" ht="12.75" x14ac:dyDescent="0.25"/>
    <row r="21" spans="9:116" ht="12.75" x14ac:dyDescent="0.25">
      <c r="DL21" s="253"/>
    </row>
    <row r="22" spans="9:116" ht="12.75" x14ac:dyDescent="0.25">
      <c r="DI22" s="253"/>
      <c r="DJ22" s="253"/>
      <c r="DK22" s="253"/>
      <c r="DL22" s="253"/>
    </row>
    <row r="23" spans="9:116" ht="12.75" x14ac:dyDescent="0.25">
      <c r="CY23" s="253"/>
      <c r="CZ23" s="253"/>
      <c r="DA23" s="253"/>
      <c r="DB23" s="253"/>
      <c r="DC23" s="253"/>
      <c r="DD23" s="253"/>
      <c r="DE23" s="253"/>
      <c r="DF23" s="253"/>
      <c r="DG23" s="253"/>
      <c r="DH23" s="253"/>
      <c r="DI23" s="253"/>
      <c r="DJ23" s="253"/>
      <c r="DK23" s="253"/>
      <c r="DL23" s="253"/>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3"/>
      <c r="DA35" s="253"/>
      <c r="DB35" s="253"/>
      <c r="DC35" s="253"/>
      <c r="DD35" s="253"/>
      <c r="DE35" s="253"/>
      <c r="DF35" s="253"/>
      <c r="DG35" s="253"/>
      <c r="DH35" s="253"/>
      <c r="DI35" s="253"/>
      <c r="DJ35" s="253"/>
      <c r="DK35" s="253"/>
      <c r="DL35" s="253"/>
    </row>
    <row r="36" spans="15:116" ht="12.75" x14ac:dyDescent="0.25"/>
    <row r="37" spans="15:116" ht="12.75" x14ac:dyDescent="0.25">
      <c r="DL37" s="253"/>
    </row>
    <row r="38" spans="15:116" ht="12.75" x14ac:dyDescent="0.25">
      <c r="DI38" s="253"/>
      <c r="DJ38" s="253"/>
      <c r="DK38" s="253"/>
      <c r="DL38" s="253"/>
    </row>
    <row r="39" spans="15:116" ht="12.75" x14ac:dyDescent="0.25"/>
    <row r="40" spans="15:116" ht="12.75" x14ac:dyDescent="0.25"/>
    <row r="41" spans="15:116" ht="12.75" x14ac:dyDescent="0.25"/>
    <row r="42" spans="15:116" ht="12.75" x14ac:dyDescent="0.25"/>
    <row r="43" spans="15:116" ht="12.75" x14ac:dyDescent="0.2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2.75" x14ac:dyDescent="0.25">
      <c r="DL44" s="253"/>
    </row>
    <row r="45" spans="15:116" ht="12.75" x14ac:dyDescent="0.25"/>
    <row r="46" spans="15:116" ht="12.75" x14ac:dyDescent="0.25">
      <c r="DA46" s="253"/>
      <c r="DB46" s="253"/>
      <c r="DC46" s="253"/>
      <c r="DD46" s="253"/>
      <c r="DE46" s="253"/>
      <c r="DF46" s="253"/>
      <c r="DG46" s="253"/>
      <c r="DH46" s="253"/>
      <c r="DI46" s="253"/>
      <c r="DJ46" s="253"/>
      <c r="DK46" s="253"/>
      <c r="DL46" s="253"/>
    </row>
    <row r="47" spans="15:116" ht="12.75" x14ac:dyDescent="0.25"/>
    <row r="48" spans="15:116" ht="12.75" x14ac:dyDescent="0.25"/>
    <row r="49" spans="104:116" ht="12.75" x14ac:dyDescent="0.25"/>
    <row r="50" spans="104:116" ht="12.75" x14ac:dyDescent="0.25">
      <c r="CZ50" s="253"/>
      <c r="DA50" s="253"/>
      <c r="DB50" s="253"/>
      <c r="DC50" s="253"/>
      <c r="DD50" s="253"/>
      <c r="DE50" s="253"/>
      <c r="DF50" s="253"/>
      <c r="DG50" s="253"/>
      <c r="DH50" s="253"/>
      <c r="DI50" s="253"/>
      <c r="DJ50" s="253"/>
      <c r="DK50" s="253"/>
      <c r="DL50" s="253"/>
    </row>
    <row r="51" spans="104:116" ht="12.75" x14ac:dyDescent="0.25"/>
    <row r="52" spans="104:116" ht="12.75" x14ac:dyDescent="0.25"/>
    <row r="53" spans="104:116" ht="12.75" x14ac:dyDescent="0.25">
      <c r="DL53" s="253"/>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3"/>
      <c r="DD67" s="253"/>
      <c r="DE67" s="253"/>
      <c r="DF67" s="253"/>
      <c r="DG67" s="253"/>
      <c r="DH67" s="253"/>
      <c r="DI67" s="253"/>
      <c r="DJ67" s="253"/>
      <c r="DK67" s="253"/>
      <c r="DL67" s="253"/>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yU88yh0eG4B/arojGOJhhNAF8v8uog5+OoRlaFPm/OPjvuxpl0ujD6oZLYlMJS4njd1tQsFjaMxF/182Z098JQ==" saltValue="FzbHpF0GQR5JXJObZkCDY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40" zoomScaleSheetLayoutView="40" workbookViewId="0">
      <selection activeCell="AL24" sqref="AL24"/>
    </sheetView>
  </sheetViews>
  <sheetFormatPr defaultColWidth="0" defaultRowHeight="13.5" customHeight="1" zeroHeight="1" x14ac:dyDescent="0.25"/>
  <cols>
    <col min="1" max="36" width="2.46484375" style="255" customWidth="1"/>
    <col min="37" max="44" width="17" style="255" customWidth="1"/>
    <col min="45" max="45" width="6.1328125" style="261" customWidth="1"/>
    <col min="46" max="46" width="3" style="259" customWidth="1"/>
    <col min="47" max="47" width="19.1328125" style="255" hidden="1" customWidth="1"/>
    <col min="48" max="52" width="12.59765625" style="255" hidden="1" customWidth="1"/>
    <col min="53" max="16384" width="8.59765625" style="255" hidden="1"/>
  </cols>
  <sheetData>
    <row r="1" spans="1:46" ht="12.75" x14ac:dyDescent="0.25">
      <c r="AS1" s="255"/>
      <c r="AT1" s="255"/>
    </row>
    <row r="2" spans="1:46" ht="12.75" x14ac:dyDescent="0.25">
      <c r="AS2" s="255"/>
      <c r="AT2" s="255"/>
    </row>
    <row r="3" spans="1:46" ht="12.75" x14ac:dyDescent="0.25">
      <c r="AS3" s="255"/>
      <c r="AT3" s="255"/>
    </row>
    <row r="4" spans="1:46" ht="12.75" x14ac:dyDescent="0.25">
      <c r="AS4" s="255"/>
      <c r="AT4" s="255"/>
    </row>
    <row r="5" spans="1:46" ht="16.149999999999999" x14ac:dyDescent="0.2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2.75" x14ac:dyDescent="0.25">
      <c r="A6" s="259"/>
      <c r="AK6" s="260" t="s">
        <v>479</v>
      </c>
      <c r="AL6" s="260"/>
      <c r="AM6" s="260"/>
      <c r="AN6" s="260"/>
    </row>
    <row r="7" spans="1:46" ht="13.5" customHeight="1" x14ac:dyDescent="0.25">
      <c r="A7" s="259"/>
      <c r="AK7" s="262"/>
      <c r="AL7" s="263"/>
      <c r="AM7" s="263"/>
      <c r="AN7" s="264"/>
      <c r="AO7" s="1105" t="s">
        <v>480</v>
      </c>
      <c r="AP7" s="265"/>
      <c r="AQ7" s="266" t="s">
        <v>481</v>
      </c>
      <c r="AR7" s="267"/>
    </row>
    <row r="8" spans="1:46" ht="12.75" x14ac:dyDescent="0.25">
      <c r="A8" s="259"/>
      <c r="AK8" s="268"/>
      <c r="AL8" s="269"/>
      <c r="AM8" s="269"/>
      <c r="AN8" s="270"/>
      <c r="AO8" s="1106"/>
      <c r="AP8" s="271" t="s">
        <v>482</v>
      </c>
      <c r="AQ8" s="272" t="s">
        <v>483</v>
      </c>
      <c r="AR8" s="273" t="s">
        <v>484</v>
      </c>
    </row>
    <row r="9" spans="1:46" ht="12.75" x14ac:dyDescent="0.25">
      <c r="A9" s="259"/>
      <c r="AK9" s="1117" t="s">
        <v>485</v>
      </c>
      <c r="AL9" s="1118"/>
      <c r="AM9" s="1118"/>
      <c r="AN9" s="1119"/>
      <c r="AO9" s="274">
        <v>1345091</v>
      </c>
      <c r="AP9" s="274">
        <v>230758</v>
      </c>
      <c r="AQ9" s="275">
        <v>171003</v>
      </c>
      <c r="AR9" s="276">
        <v>34.9</v>
      </c>
    </row>
    <row r="10" spans="1:46" ht="13.5" customHeight="1" x14ac:dyDescent="0.25">
      <c r="A10" s="259"/>
      <c r="AK10" s="1117" t="s">
        <v>486</v>
      </c>
      <c r="AL10" s="1118"/>
      <c r="AM10" s="1118"/>
      <c r="AN10" s="1119"/>
      <c r="AO10" s="277">
        <v>150223</v>
      </c>
      <c r="AP10" s="277">
        <v>25772</v>
      </c>
      <c r="AQ10" s="278">
        <v>27322</v>
      </c>
      <c r="AR10" s="279">
        <v>-5.7</v>
      </c>
    </row>
    <row r="11" spans="1:46" ht="13.5" customHeight="1" x14ac:dyDescent="0.25">
      <c r="A11" s="259"/>
      <c r="AK11" s="1117" t="s">
        <v>487</v>
      </c>
      <c r="AL11" s="1118"/>
      <c r="AM11" s="1118"/>
      <c r="AN11" s="1119"/>
      <c r="AO11" s="277" t="s">
        <v>488</v>
      </c>
      <c r="AP11" s="277" t="s">
        <v>488</v>
      </c>
      <c r="AQ11" s="278">
        <v>5560</v>
      </c>
      <c r="AR11" s="279" t="s">
        <v>488</v>
      </c>
    </row>
    <row r="12" spans="1:46" ht="13.5" customHeight="1" x14ac:dyDescent="0.25">
      <c r="A12" s="259"/>
      <c r="AK12" s="1117" t="s">
        <v>489</v>
      </c>
      <c r="AL12" s="1118"/>
      <c r="AM12" s="1118"/>
      <c r="AN12" s="1119"/>
      <c r="AO12" s="277" t="s">
        <v>488</v>
      </c>
      <c r="AP12" s="277" t="s">
        <v>488</v>
      </c>
      <c r="AQ12" s="278">
        <v>49</v>
      </c>
      <c r="AR12" s="279" t="s">
        <v>488</v>
      </c>
    </row>
    <row r="13" spans="1:46" ht="13.5" customHeight="1" x14ac:dyDescent="0.25">
      <c r="A13" s="259"/>
      <c r="AK13" s="1117" t="s">
        <v>490</v>
      </c>
      <c r="AL13" s="1118"/>
      <c r="AM13" s="1118"/>
      <c r="AN13" s="1119"/>
      <c r="AO13" s="277" t="s">
        <v>488</v>
      </c>
      <c r="AP13" s="277" t="s">
        <v>488</v>
      </c>
      <c r="AQ13" s="278">
        <v>6397</v>
      </c>
      <c r="AR13" s="279" t="s">
        <v>488</v>
      </c>
    </row>
    <row r="14" spans="1:46" ht="13.5" customHeight="1" x14ac:dyDescent="0.25">
      <c r="A14" s="259"/>
      <c r="AK14" s="1117" t="s">
        <v>491</v>
      </c>
      <c r="AL14" s="1118"/>
      <c r="AM14" s="1118"/>
      <c r="AN14" s="1119"/>
      <c r="AO14" s="277">
        <v>42300</v>
      </c>
      <c r="AP14" s="277">
        <v>7257</v>
      </c>
      <c r="AQ14" s="278">
        <v>3603</v>
      </c>
      <c r="AR14" s="279">
        <v>101.4</v>
      </c>
    </row>
    <row r="15" spans="1:46" ht="13.5" customHeight="1" x14ac:dyDescent="0.25">
      <c r="A15" s="259"/>
      <c r="AK15" s="1120" t="s">
        <v>492</v>
      </c>
      <c r="AL15" s="1121"/>
      <c r="AM15" s="1121"/>
      <c r="AN15" s="1122"/>
      <c r="AO15" s="277">
        <v>-25308</v>
      </c>
      <c r="AP15" s="277">
        <v>-4342</v>
      </c>
      <c r="AQ15" s="278">
        <v>-9266</v>
      </c>
      <c r="AR15" s="279">
        <v>-53.1</v>
      </c>
    </row>
    <row r="16" spans="1:46" ht="12.75" x14ac:dyDescent="0.25">
      <c r="A16" s="259"/>
      <c r="AK16" s="1120" t="s">
        <v>177</v>
      </c>
      <c r="AL16" s="1121"/>
      <c r="AM16" s="1121"/>
      <c r="AN16" s="1122"/>
      <c r="AO16" s="277">
        <v>1512306</v>
      </c>
      <c r="AP16" s="277">
        <v>259445</v>
      </c>
      <c r="AQ16" s="278">
        <v>204668</v>
      </c>
      <c r="AR16" s="279">
        <v>26.8</v>
      </c>
    </row>
    <row r="17" spans="1:46" ht="12.75" x14ac:dyDescent="0.25">
      <c r="A17" s="259"/>
    </row>
    <row r="18" spans="1:46" ht="12.75" x14ac:dyDescent="0.25">
      <c r="A18" s="259"/>
      <c r="AQ18" s="280"/>
      <c r="AR18" s="280"/>
    </row>
    <row r="19" spans="1:46" ht="12.75" x14ac:dyDescent="0.25">
      <c r="A19" s="259"/>
      <c r="AK19" s="255" t="s">
        <v>493</v>
      </c>
    </row>
    <row r="20" spans="1:46" ht="12.75" x14ac:dyDescent="0.25">
      <c r="A20" s="259"/>
      <c r="AK20" s="281"/>
      <c r="AL20" s="282"/>
      <c r="AM20" s="282"/>
      <c r="AN20" s="283"/>
      <c r="AO20" s="284" t="s">
        <v>494</v>
      </c>
      <c r="AP20" s="285" t="s">
        <v>495</v>
      </c>
      <c r="AQ20" s="286" t="s">
        <v>496</v>
      </c>
      <c r="AR20" s="287"/>
    </row>
    <row r="21" spans="1:46" s="260" customFormat="1" ht="12.75" x14ac:dyDescent="0.25">
      <c r="A21" s="288"/>
      <c r="AK21" s="1123" t="s">
        <v>497</v>
      </c>
      <c r="AL21" s="1124"/>
      <c r="AM21" s="1124"/>
      <c r="AN21" s="1125"/>
      <c r="AO21" s="289">
        <v>24.88</v>
      </c>
      <c r="AP21" s="290">
        <v>17.07</v>
      </c>
      <c r="AQ21" s="291">
        <v>7.81</v>
      </c>
      <c r="AS21" s="292"/>
      <c r="AT21" s="288"/>
    </row>
    <row r="22" spans="1:46" s="260" customFormat="1" ht="12.75" x14ac:dyDescent="0.25">
      <c r="A22" s="288"/>
      <c r="AK22" s="1123" t="s">
        <v>498</v>
      </c>
      <c r="AL22" s="1124"/>
      <c r="AM22" s="1124"/>
      <c r="AN22" s="1125"/>
      <c r="AO22" s="293">
        <v>97.7</v>
      </c>
      <c r="AP22" s="294">
        <v>95.6</v>
      </c>
      <c r="AQ22" s="295">
        <v>2.1</v>
      </c>
      <c r="AR22" s="280"/>
      <c r="AS22" s="292"/>
      <c r="AT22" s="288"/>
    </row>
    <row r="23" spans="1:46" s="260" customFormat="1" ht="12.75" x14ac:dyDescent="0.25">
      <c r="A23" s="288"/>
      <c r="AP23" s="280"/>
      <c r="AQ23" s="280"/>
      <c r="AR23" s="280"/>
      <c r="AS23" s="292"/>
      <c r="AT23" s="288"/>
    </row>
    <row r="24" spans="1:46" s="260" customFormat="1" ht="12.75" x14ac:dyDescent="0.25">
      <c r="A24" s="288"/>
      <c r="AP24" s="280"/>
      <c r="AQ24" s="280"/>
      <c r="AR24" s="280"/>
      <c r="AS24" s="292"/>
      <c r="AT24" s="288"/>
    </row>
    <row r="25" spans="1:46" s="260" customFormat="1" ht="12.75" x14ac:dyDescent="0.2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2.75" x14ac:dyDescent="0.25">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2.75" x14ac:dyDescent="0.25">
      <c r="A27" s="300"/>
      <c r="AS27" s="255"/>
      <c r="AT27" s="255"/>
    </row>
    <row r="28" spans="1:46" ht="16.149999999999999" x14ac:dyDescent="0.2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2.75" x14ac:dyDescent="0.25">
      <c r="A29" s="259"/>
      <c r="AK29" s="260" t="s">
        <v>501</v>
      </c>
      <c r="AL29" s="260"/>
      <c r="AM29" s="260"/>
      <c r="AN29" s="260"/>
      <c r="AS29" s="302"/>
    </row>
    <row r="30" spans="1:46" ht="13.5" customHeight="1" x14ac:dyDescent="0.25">
      <c r="A30" s="259"/>
      <c r="AK30" s="262"/>
      <c r="AL30" s="263"/>
      <c r="AM30" s="263"/>
      <c r="AN30" s="264"/>
      <c r="AO30" s="1105" t="s">
        <v>480</v>
      </c>
      <c r="AP30" s="265"/>
      <c r="AQ30" s="266" t="s">
        <v>481</v>
      </c>
      <c r="AR30" s="267"/>
    </row>
    <row r="31" spans="1:46" ht="12.75" x14ac:dyDescent="0.25">
      <c r="A31" s="259"/>
      <c r="AK31" s="268"/>
      <c r="AL31" s="269"/>
      <c r="AM31" s="269"/>
      <c r="AN31" s="270"/>
      <c r="AO31" s="1106"/>
      <c r="AP31" s="271" t="s">
        <v>482</v>
      </c>
      <c r="AQ31" s="272" t="s">
        <v>483</v>
      </c>
      <c r="AR31" s="273" t="s">
        <v>484</v>
      </c>
    </row>
    <row r="32" spans="1:46" ht="27" customHeight="1" x14ac:dyDescent="0.25">
      <c r="A32" s="259"/>
      <c r="AK32" s="1107" t="s">
        <v>502</v>
      </c>
      <c r="AL32" s="1108"/>
      <c r="AM32" s="1108"/>
      <c r="AN32" s="1109"/>
      <c r="AO32" s="303">
        <v>722027</v>
      </c>
      <c r="AP32" s="303">
        <v>123868</v>
      </c>
      <c r="AQ32" s="304">
        <v>121688</v>
      </c>
      <c r="AR32" s="305">
        <v>1.8</v>
      </c>
    </row>
    <row r="33" spans="1:46" ht="13.5" customHeight="1" x14ac:dyDescent="0.25">
      <c r="A33" s="259"/>
      <c r="AK33" s="1107" t="s">
        <v>503</v>
      </c>
      <c r="AL33" s="1108"/>
      <c r="AM33" s="1108"/>
      <c r="AN33" s="1109"/>
      <c r="AO33" s="303" t="s">
        <v>488</v>
      </c>
      <c r="AP33" s="303" t="s">
        <v>488</v>
      </c>
      <c r="AQ33" s="304">
        <v>42</v>
      </c>
      <c r="AR33" s="305" t="s">
        <v>488</v>
      </c>
    </row>
    <row r="34" spans="1:46" ht="27" customHeight="1" x14ac:dyDescent="0.25">
      <c r="A34" s="259"/>
      <c r="AK34" s="1107" t="s">
        <v>504</v>
      </c>
      <c r="AL34" s="1108"/>
      <c r="AM34" s="1108"/>
      <c r="AN34" s="1109"/>
      <c r="AO34" s="303" t="s">
        <v>488</v>
      </c>
      <c r="AP34" s="303" t="s">
        <v>488</v>
      </c>
      <c r="AQ34" s="304">
        <v>167</v>
      </c>
      <c r="AR34" s="305" t="s">
        <v>488</v>
      </c>
    </row>
    <row r="35" spans="1:46" ht="27" customHeight="1" x14ac:dyDescent="0.25">
      <c r="A35" s="259"/>
      <c r="AK35" s="1107" t="s">
        <v>505</v>
      </c>
      <c r="AL35" s="1108"/>
      <c r="AM35" s="1108"/>
      <c r="AN35" s="1109"/>
      <c r="AO35" s="303">
        <v>145542</v>
      </c>
      <c r="AP35" s="303">
        <v>24969</v>
      </c>
      <c r="AQ35" s="304">
        <v>24481</v>
      </c>
      <c r="AR35" s="305">
        <v>2</v>
      </c>
    </row>
    <row r="36" spans="1:46" ht="27" customHeight="1" x14ac:dyDescent="0.25">
      <c r="A36" s="259"/>
      <c r="AK36" s="1107" t="s">
        <v>506</v>
      </c>
      <c r="AL36" s="1108"/>
      <c r="AM36" s="1108"/>
      <c r="AN36" s="1109"/>
      <c r="AO36" s="303">
        <v>2022</v>
      </c>
      <c r="AP36" s="303">
        <v>347</v>
      </c>
      <c r="AQ36" s="304">
        <v>4187</v>
      </c>
      <c r="AR36" s="305">
        <v>-91.7</v>
      </c>
    </row>
    <row r="37" spans="1:46" ht="13.5" customHeight="1" x14ac:dyDescent="0.25">
      <c r="A37" s="259"/>
      <c r="AK37" s="1107" t="s">
        <v>507</v>
      </c>
      <c r="AL37" s="1108"/>
      <c r="AM37" s="1108"/>
      <c r="AN37" s="1109"/>
      <c r="AO37" s="303">
        <v>974</v>
      </c>
      <c r="AP37" s="303">
        <v>167</v>
      </c>
      <c r="AQ37" s="304">
        <v>813</v>
      </c>
      <c r="AR37" s="305">
        <v>-79.5</v>
      </c>
    </row>
    <row r="38" spans="1:46" ht="27" customHeight="1" x14ac:dyDescent="0.25">
      <c r="A38" s="259"/>
      <c r="AK38" s="1110" t="s">
        <v>508</v>
      </c>
      <c r="AL38" s="1111"/>
      <c r="AM38" s="1111"/>
      <c r="AN38" s="1112"/>
      <c r="AO38" s="306">
        <v>342</v>
      </c>
      <c r="AP38" s="306">
        <v>59</v>
      </c>
      <c r="AQ38" s="307">
        <v>19</v>
      </c>
      <c r="AR38" s="295">
        <v>210.5</v>
      </c>
      <c r="AS38" s="302"/>
    </row>
    <row r="39" spans="1:46" ht="12.75" x14ac:dyDescent="0.25">
      <c r="A39" s="259"/>
      <c r="AK39" s="1110" t="s">
        <v>509</v>
      </c>
      <c r="AL39" s="1111"/>
      <c r="AM39" s="1111"/>
      <c r="AN39" s="1112"/>
      <c r="AO39" s="303">
        <v>-55578</v>
      </c>
      <c r="AP39" s="303">
        <v>-9535</v>
      </c>
      <c r="AQ39" s="304">
        <v>-4925</v>
      </c>
      <c r="AR39" s="305">
        <v>93.6</v>
      </c>
      <c r="AS39" s="302"/>
    </row>
    <row r="40" spans="1:46" ht="27" customHeight="1" x14ac:dyDescent="0.25">
      <c r="A40" s="259"/>
      <c r="AK40" s="1107" t="s">
        <v>510</v>
      </c>
      <c r="AL40" s="1108"/>
      <c r="AM40" s="1108"/>
      <c r="AN40" s="1109"/>
      <c r="AO40" s="303">
        <v>-449058</v>
      </c>
      <c r="AP40" s="303">
        <v>-77039</v>
      </c>
      <c r="AQ40" s="304">
        <v>-96916</v>
      </c>
      <c r="AR40" s="305">
        <v>-20.5</v>
      </c>
      <c r="AS40" s="302"/>
    </row>
    <row r="41" spans="1:46" ht="12.75" x14ac:dyDescent="0.25">
      <c r="A41" s="259"/>
      <c r="AK41" s="1113" t="s">
        <v>287</v>
      </c>
      <c r="AL41" s="1114"/>
      <c r="AM41" s="1114"/>
      <c r="AN41" s="1115"/>
      <c r="AO41" s="303">
        <v>366271</v>
      </c>
      <c r="AP41" s="303">
        <v>62836</v>
      </c>
      <c r="AQ41" s="304">
        <v>49555</v>
      </c>
      <c r="AR41" s="305">
        <v>26.8</v>
      </c>
      <c r="AS41" s="302"/>
    </row>
    <row r="42" spans="1:46" ht="12.75" x14ac:dyDescent="0.25">
      <c r="A42" s="259"/>
      <c r="AK42" s="308"/>
      <c r="AQ42" s="280"/>
      <c r="AR42" s="280"/>
      <c r="AS42" s="302"/>
    </row>
    <row r="43" spans="1:46" ht="12.75" x14ac:dyDescent="0.25">
      <c r="A43" s="259"/>
      <c r="AP43" s="309"/>
      <c r="AQ43" s="280"/>
      <c r="AS43" s="302"/>
    </row>
    <row r="44" spans="1:46" ht="12.75" x14ac:dyDescent="0.25">
      <c r="A44" s="259"/>
      <c r="AQ44" s="280"/>
    </row>
    <row r="45" spans="1:46" ht="12.75" x14ac:dyDescent="0.2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2.75" x14ac:dyDescent="0.2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5">
      <c r="A47" s="312" t="s">
        <v>511</v>
      </c>
    </row>
    <row r="48" spans="1:46" ht="12.75" x14ac:dyDescent="0.25">
      <c r="A48" s="259"/>
      <c r="AK48" s="313" t="s">
        <v>512</v>
      </c>
      <c r="AL48" s="313"/>
      <c r="AM48" s="313"/>
      <c r="AN48" s="313"/>
      <c r="AO48" s="313"/>
      <c r="AP48" s="313"/>
      <c r="AQ48" s="314"/>
      <c r="AR48" s="313"/>
    </row>
    <row r="49" spans="1:44" ht="13.5" customHeight="1" x14ac:dyDescent="0.25">
      <c r="A49" s="259"/>
      <c r="AK49" s="315"/>
      <c r="AL49" s="316"/>
      <c r="AM49" s="1100" t="s">
        <v>480</v>
      </c>
      <c r="AN49" s="1102" t="s">
        <v>513</v>
      </c>
      <c r="AO49" s="1103"/>
      <c r="AP49" s="1103"/>
      <c r="AQ49" s="1103"/>
      <c r="AR49" s="1104"/>
    </row>
    <row r="50" spans="1:44" ht="12.75" x14ac:dyDescent="0.25">
      <c r="A50" s="259"/>
      <c r="AK50" s="317"/>
      <c r="AL50" s="318"/>
      <c r="AM50" s="1101"/>
      <c r="AN50" s="319" t="s">
        <v>514</v>
      </c>
      <c r="AO50" s="320" t="s">
        <v>515</v>
      </c>
      <c r="AP50" s="321" t="s">
        <v>516</v>
      </c>
      <c r="AQ50" s="322" t="s">
        <v>517</v>
      </c>
      <c r="AR50" s="323" t="s">
        <v>518</v>
      </c>
    </row>
    <row r="51" spans="1:44" ht="12.75" x14ac:dyDescent="0.25">
      <c r="A51" s="259"/>
      <c r="AK51" s="315" t="s">
        <v>519</v>
      </c>
      <c r="AL51" s="316"/>
      <c r="AM51" s="324">
        <v>1305483</v>
      </c>
      <c r="AN51" s="325">
        <v>215997</v>
      </c>
      <c r="AO51" s="326">
        <v>-13.2</v>
      </c>
      <c r="AP51" s="327">
        <v>190274</v>
      </c>
      <c r="AQ51" s="328">
        <v>13.6</v>
      </c>
      <c r="AR51" s="329">
        <v>-26.8</v>
      </c>
    </row>
    <row r="52" spans="1:44" ht="12.75" x14ac:dyDescent="0.25">
      <c r="A52" s="259"/>
      <c r="AK52" s="330"/>
      <c r="AL52" s="331" t="s">
        <v>520</v>
      </c>
      <c r="AM52" s="332">
        <v>511492</v>
      </c>
      <c r="AN52" s="333">
        <v>84628</v>
      </c>
      <c r="AO52" s="334">
        <v>-9.1999999999999993</v>
      </c>
      <c r="AP52" s="335">
        <v>88584</v>
      </c>
      <c r="AQ52" s="336">
        <v>7.3</v>
      </c>
      <c r="AR52" s="337">
        <v>-16.5</v>
      </c>
    </row>
    <row r="53" spans="1:44" ht="12.75" x14ac:dyDescent="0.25">
      <c r="A53" s="259"/>
      <c r="AK53" s="315" t="s">
        <v>521</v>
      </c>
      <c r="AL53" s="316"/>
      <c r="AM53" s="324">
        <v>1248270</v>
      </c>
      <c r="AN53" s="325">
        <v>207113</v>
      </c>
      <c r="AO53" s="326">
        <v>-4.0999999999999996</v>
      </c>
      <c r="AP53" s="327">
        <v>200194</v>
      </c>
      <c r="AQ53" s="328">
        <v>5.2</v>
      </c>
      <c r="AR53" s="329">
        <v>-9.3000000000000007</v>
      </c>
    </row>
    <row r="54" spans="1:44" ht="12.75" x14ac:dyDescent="0.25">
      <c r="A54" s="259"/>
      <c r="AK54" s="330"/>
      <c r="AL54" s="331" t="s">
        <v>520</v>
      </c>
      <c r="AM54" s="332">
        <v>723310</v>
      </c>
      <c r="AN54" s="333">
        <v>120012</v>
      </c>
      <c r="AO54" s="334">
        <v>41.8</v>
      </c>
      <c r="AP54" s="335">
        <v>106422</v>
      </c>
      <c r="AQ54" s="336">
        <v>20.100000000000001</v>
      </c>
      <c r="AR54" s="337">
        <v>21.7</v>
      </c>
    </row>
    <row r="55" spans="1:44" ht="12.75" x14ac:dyDescent="0.25">
      <c r="A55" s="259"/>
      <c r="AK55" s="315" t="s">
        <v>522</v>
      </c>
      <c r="AL55" s="316"/>
      <c r="AM55" s="324">
        <v>1189686</v>
      </c>
      <c r="AN55" s="325">
        <v>200082</v>
      </c>
      <c r="AO55" s="326">
        <v>-3.4</v>
      </c>
      <c r="AP55" s="327">
        <v>196914</v>
      </c>
      <c r="AQ55" s="328">
        <v>-1.6</v>
      </c>
      <c r="AR55" s="329">
        <v>-1.8</v>
      </c>
    </row>
    <row r="56" spans="1:44" ht="12.75" x14ac:dyDescent="0.25">
      <c r="A56" s="259"/>
      <c r="AK56" s="330"/>
      <c r="AL56" s="331" t="s">
        <v>520</v>
      </c>
      <c r="AM56" s="332">
        <v>483079</v>
      </c>
      <c r="AN56" s="333">
        <v>81244</v>
      </c>
      <c r="AO56" s="334">
        <v>-32.299999999999997</v>
      </c>
      <c r="AP56" s="335">
        <v>98966</v>
      </c>
      <c r="AQ56" s="336">
        <v>-7</v>
      </c>
      <c r="AR56" s="337">
        <v>-25.3</v>
      </c>
    </row>
    <row r="57" spans="1:44" ht="12.75" x14ac:dyDescent="0.25">
      <c r="A57" s="259"/>
      <c r="AK57" s="315" t="s">
        <v>523</v>
      </c>
      <c r="AL57" s="316"/>
      <c r="AM57" s="324">
        <v>1103890</v>
      </c>
      <c r="AN57" s="325">
        <v>187641</v>
      </c>
      <c r="AO57" s="326">
        <v>-6.2</v>
      </c>
      <c r="AP57" s="327">
        <v>204757</v>
      </c>
      <c r="AQ57" s="328">
        <v>4</v>
      </c>
      <c r="AR57" s="329">
        <v>-10.199999999999999</v>
      </c>
    </row>
    <row r="58" spans="1:44" ht="12.75" x14ac:dyDescent="0.25">
      <c r="A58" s="259"/>
      <c r="AK58" s="330"/>
      <c r="AL58" s="331" t="s">
        <v>520</v>
      </c>
      <c r="AM58" s="332">
        <v>560189</v>
      </c>
      <c r="AN58" s="333">
        <v>95222</v>
      </c>
      <c r="AO58" s="334">
        <v>17.2</v>
      </c>
      <c r="AP58" s="335">
        <v>106071</v>
      </c>
      <c r="AQ58" s="336">
        <v>7.2</v>
      </c>
      <c r="AR58" s="337">
        <v>10</v>
      </c>
    </row>
    <row r="59" spans="1:44" ht="12.75" x14ac:dyDescent="0.25">
      <c r="A59" s="259"/>
      <c r="AK59" s="315" t="s">
        <v>524</v>
      </c>
      <c r="AL59" s="316"/>
      <c r="AM59" s="324">
        <v>1412087</v>
      </c>
      <c r="AN59" s="325">
        <v>242252</v>
      </c>
      <c r="AO59" s="326">
        <v>29.1</v>
      </c>
      <c r="AP59" s="327">
        <v>194971</v>
      </c>
      <c r="AQ59" s="328">
        <v>-4.8</v>
      </c>
      <c r="AR59" s="329">
        <v>33.9</v>
      </c>
    </row>
    <row r="60" spans="1:44" ht="12.75" x14ac:dyDescent="0.25">
      <c r="A60" s="259"/>
      <c r="AK60" s="330"/>
      <c r="AL60" s="331" t="s">
        <v>520</v>
      </c>
      <c r="AM60" s="332">
        <v>699688</v>
      </c>
      <c r="AN60" s="333">
        <v>120036</v>
      </c>
      <c r="AO60" s="334">
        <v>26.1</v>
      </c>
      <c r="AP60" s="335">
        <v>105966</v>
      </c>
      <c r="AQ60" s="336">
        <v>-0.1</v>
      </c>
      <c r="AR60" s="337">
        <v>26.2</v>
      </c>
    </row>
    <row r="61" spans="1:44" ht="12.75" x14ac:dyDescent="0.25">
      <c r="A61" s="259"/>
      <c r="AK61" s="315" t="s">
        <v>525</v>
      </c>
      <c r="AL61" s="338"/>
      <c r="AM61" s="324">
        <v>1251883</v>
      </c>
      <c r="AN61" s="325">
        <v>210617</v>
      </c>
      <c r="AO61" s="326">
        <v>0.4</v>
      </c>
      <c r="AP61" s="327">
        <v>197422</v>
      </c>
      <c r="AQ61" s="339">
        <v>3.3</v>
      </c>
      <c r="AR61" s="329">
        <v>-2.9</v>
      </c>
    </row>
    <row r="62" spans="1:44" ht="12.75" x14ac:dyDescent="0.25">
      <c r="A62" s="259"/>
      <c r="AK62" s="330"/>
      <c r="AL62" s="331" t="s">
        <v>520</v>
      </c>
      <c r="AM62" s="332">
        <v>595552</v>
      </c>
      <c r="AN62" s="333">
        <v>100228</v>
      </c>
      <c r="AO62" s="334">
        <v>8.6999999999999993</v>
      </c>
      <c r="AP62" s="335">
        <v>101202</v>
      </c>
      <c r="AQ62" s="336">
        <v>5.5</v>
      </c>
      <c r="AR62" s="337">
        <v>3.2</v>
      </c>
    </row>
    <row r="63" spans="1:44" ht="12.75" x14ac:dyDescent="0.25">
      <c r="A63" s="259"/>
    </row>
    <row r="64" spans="1:44" ht="12.75" x14ac:dyDescent="0.25">
      <c r="A64" s="259"/>
    </row>
    <row r="65" spans="1:46" ht="12.75" x14ac:dyDescent="0.25">
      <c r="A65" s="259"/>
    </row>
    <row r="66" spans="1:46" ht="12.75" x14ac:dyDescent="0.2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5">
      <c r="AS67" s="255"/>
      <c r="AT67" s="255"/>
    </row>
    <row r="70" spans="1:46" ht="12.75" hidden="1" x14ac:dyDescent="0.25"/>
    <row r="71" spans="1:46" ht="12.75" hidden="1" x14ac:dyDescent="0.25"/>
    <row r="72" spans="1:46" ht="12.75" hidden="1" x14ac:dyDescent="0.25"/>
    <row r="73" spans="1:46" ht="12.75" hidden="1" x14ac:dyDescent="0.25"/>
  </sheetData>
  <sheetProtection algorithmName="SHA-512" hashValue="LRA0R2E/tcUDI5tIbSN/DuxiKD+t7T83zkZTfDm4va+EmlLHORAbsSIi5X/q9LoT902bMd9z9TMo1ZKTl2PMwQ==" saltValue="e/kkNMfNQOl+Vbv5DxswT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40" zoomScale="55" zoomScaleNormal="55" zoomScaleSheetLayoutView="55" workbookViewId="0">
      <selection activeCell="BF20" sqref="BF20"/>
    </sheetView>
  </sheetViews>
  <sheetFormatPr defaultColWidth="0" defaultRowHeight="13.5" customHeight="1" zeroHeight="1" x14ac:dyDescent="0.25"/>
  <cols>
    <col min="1" max="125" width="2.46484375" style="254" customWidth="1"/>
    <col min="126" max="16384" width="9" style="253" hidden="1"/>
  </cols>
  <sheetData>
    <row r="1" spans="2:125"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2.75" x14ac:dyDescent="0.25">
      <c r="B2" s="253"/>
      <c r="DG2" s="253"/>
    </row>
    <row r="3" spans="2:125" ht="12.75" x14ac:dyDescent="0.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2.75" x14ac:dyDescent="0.25"/>
    <row r="5" spans="2:125" ht="12.75" x14ac:dyDescent="0.25"/>
    <row r="6" spans="2:125" ht="12.75" x14ac:dyDescent="0.25"/>
    <row r="7" spans="2:125" ht="12.75" x14ac:dyDescent="0.25"/>
    <row r="8" spans="2:125" ht="12.75" x14ac:dyDescent="0.25"/>
    <row r="9" spans="2:125" ht="12.75" x14ac:dyDescent="0.25">
      <c r="DU9" s="253"/>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3"/>
    </row>
    <row r="18" spans="125:125" ht="12.75" x14ac:dyDescent="0.25"/>
    <row r="19" spans="125:125" ht="12.75" x14ac:dyDescent="0.25"/>
    <row r="20" spans="125:125" ht="12.75" x14ac:dyDescent="0.25">
      <c r="DU20" s="253"/>
    </row>
    <row r="21" spans="125:125" ht="12.75" x14ac:dyDescent="0.25">
      <c r="DU21" s="253"/>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3"/>
    </row>
    <row r="29" spans="125:125" ht="12.75" x14ac:dyDescent="0.25"/>
    <row r="30" spans="125:125" ht="12.75" x14ac:dyDescent="0.25"/>
    <row r="31" spans="125:125" ht="12.75" x14ac:dyDescent="0.25"/>
    <row r="32" spans="125:125" ht="12.75" x14ac:dyDescent="0.25"/>
    <row r="33" spans="2:125" ht="12.75" x14ac:dyDescent="0.25">
      <c r="B33" s="253"/>
      <c r="G33" s="253"/>
      <c r="I33" s="253"/>
    </row>
    <row r="34" spans="2:125" ht="12.75" x14ac:dyDescent="0.25">
      <c r="C34" s="253"/>
      <c r="P34" s="253"/>
      <c r="DE34" s="253"/>
      <c r="DH34" s="253"/>
    </row>
    <row r="35" spans="2:125" ht="12.75" x14ac:dyDescent="0.25">
      <c r="D35" s="253"/>
      <c r="E35" s="253"/>
      <c r="DG35" s="253"/>
      <c r="DJ35" s="253"/>
      <c r="DP35" s="253"/>
      <c r="DQ35" s="253"/>
      <c r="DR35" s="253"/>
      <c r="DS35" s="253"/>
      <c r="DT35" s="253"/>
      <c r="DU35" s="253"/>
    </row>
    <row r="36" spans="2:125" ht="12.75" x14ac:dyDescent="0.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2.75" x14ac:dyDescent="0.25">
      <c r="DU37" s="253"/>
    </row>
    <row r="38" spans="2:125" ht="12.75" x14ac:dyDescent="0.25">
      <c r="DT38" s="253"/>
      <c r="DU38" s="253"/>
    </row>
    <row r="39" spans="2:125" ht="12.75" x14ac:dyDescent="0.25"/>
    <row r="40" spans="2:125" ht="12.75" x14ac:dyDescent="0.25">
      <c r="DH40" s="253"/>
    </row>
    <row r="41" spans="2:125" ht="12.75" x14ac:dyDescent="0.25">
      <c r="DE41" s="253"/>
    </row>
    <row r="42" spans="2:125" ht="12.75" x14ac:dyDescent="0.25">
      <c r="DG42" s="253"/>
      <c r="DJ42" s="253"/>
    </row>
    <row r="43" spans="2:125" ht="12.75" x14ac:dyDescent="0.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2.75" x14ac:dyDescent="0.25">
      <c r="DU44" s="253"/>
    </row>
    <row r="45" spans="2:125" ht="12.75" x14ac:dyDescent="0.25"/>
    <row r="46" spans="2:125" ht="12.75" x14ac:dyDescent="0.25"/>
    <row r="47" spans="2:125" ht="12.75" x14ac:dyDescent="0.25"/>
    <row r="48" spans="2:125" ht="12.75" x14ac:dyDescent="0.25">
      <c r="DT48" s="253"/>
      <c r="DU48" s="253"/>
    </row>
    <row r="49" spans="120:125" ht="12.75" x14ac:dyDescent="0.25">
      <c r="DU49" s="253"/>
    </row>
    <row r="50" spans="120:125" ht="12.75" x14ac:dyDescent="0.25">
      <c r="DU50" s="253"/>
    </row>
    <row r="51" spans="120:125" ht="12.75" x14ac:dyDescent="0.25">
      <c r="DP51" s="253"/>
      <c r="DQ51" s="253"/>
      <c r="DR51" s="253"/>
      <c r="DS51" s="253"/>
      <c r="DT51" s="253"/>
      <c r="DU51" s="253"/>
    </row>
    <row r="52" spans="120:125" ht="12.75" x14ac:dyDescent="0.25"/>
    <row r="53" spans="120:125" ht="12.75" x14ac:dyDescent="0.25"/>
    <row r="54" spans="120:125" ht="12.75" x14ac:dyDescent="0.25">
      <c r="DU54" s="253"/>
    </row>
    <row r="55" spans="120:125" ht="12.75" x14ac:dyDescent="0.25"/>
    <row r="56" spans="120:125" ht="12.75" x14ac:dyDescent="0.25"/>
    <row r="57" spans="120:125" ht="12.75" x14ac:dyDescent="0.25"/>
    <row r="58" spans="120:125" ht="12.75" x14ac:dyDescent="0.25">
      <c r="DU58" s="253"/>
    </row>
    <row r="59" spans="120:125" ht="12.75" x14ac:dyDescent="0.25"/>
    <row r="60" spans="120:125" ht="12.75" x14ac:dyDescent="0.25"/>
    <row r="61" spans="120:125" ht="12.75" x14ac:dyDescent="0.25"/>
    <row r="62" spans="120:125" ht="12.75" x14ac:dyDescent="0.25"/>
    <row r="63" spans="120:125" ht="12.75" x14ac:dyDescent="0.25">
      <c r="DU63" s="253"/>
    </row>
    <row r="64" spans="120:125" ht="12.75" x14ac:dyDescent="0.25">
      <c r="DT64" s="253"/>
      <c r="DU64" s="253"/>
    </row>
    <row r="65" spans="123:125" ht="12.75" x14ac:dyDescent="0.25"/>
    <row r="66" spans="123:125" ht="12.75" x14ac:dyDescent="0.25"/>
    <row r="67" spans="123:125" ht="12.75" x14ac:dyDescent="0.25"/>
    <row r="68" spans="123:125" ht="12.75" x14ac:dyDescent="0.25"/>
    <row r="69" spans="123:125" ht="12.75" x14ac:dyDescent="0.25">
      <c r="DS69" s="253"/>
      <c r="DT69" s="253"/>
      <c r="DU69" s="253"/>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3"/>
    </row>
    <row r="83" spans="116:125" ht="12.75" x14ac:dyDescent="0.25">
      <c r="DM83" s="253"/>
      <c r="DN83" s="253"/>
      <c r="DO83" s="253"/>
      <c r="DP83" s="253"/>
      <c r="DQ83" s="253"/>
      <c r="DR83" s="253"/>
      <c r="DS83" s="253"/>
      <c r="DT83" s="253"/>
      <c r="DU83" s="253"/>
    </row>
    <row r="84" spans="116:125" ht="12.75" x14ac:dyDescent="0.25"/>
    <row r="85" spans="116:125" ht="12.75" x14ac:dyDescent="0.25"/>
    <row r="86" spans="116:125" ht="12.75" x14ac:dyDescent="0.25"/>
    <row r="87" spans="116:125" ht="12.75" x14ac:dyDescent="0.25"/>
    <row r="88" spans="116:125" ht="12.75" x14ac:dyDescent="0.25">
      <c r="DU88" s="253"/>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3"/>
      <c r="DT94" s="253"/>
      <c r="DU94" s="253"/>
    </row>
    <row r="95" spans="116:125" ht="13.5" customHeight="1" x14ac:dyDescent="0.25">
      <c r="DU95" s="253"/>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3"/>
    </row>
    <row r="102" spans="124:125" ht="13.5" customHeight="1" x14ac:dyDescent="0.25"/>
    <row r="103" spans="124:125" ht="13.5" customHeight="1" x14ac:dyDescent="0.25"/>
    <row r="104" spans="124:125" ht="13.5" customHeight="1" x14ac:dyDescent="0.25">
      <c r="DT104" s="253"/>
      <c r="DU104" s="253"/>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3" t="s">
        <v>477</v>
      </c>
    </row>
    <row r="121" spans="125:125" ht="13.5" hidden="1" customHeight="1" x14ac:dyDescent="0.25">
      <c r="DU121" s="253"/>
    </row>
  </sheetData>
  <sheetProtection algorithmName="SHA-512" hashValue="4PuZNZQeishe9is6oC7pzt2OjW8hYI2bdZ15hKBNWAOvJQoQSXG65L6yU7Bz8yx8VGmR2x1r/qBPwKlXr1k6+Q==" saltValue="dODfG60htBozr8EWCRNxm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election activeCell="CX75" sqref="CX75"/>
    </sheetView>
  </sheetViews>
  <sheetFormatPr defaultColWidth="0" defaultRowHeight="13.5" customHeight="1" zeroHeight="1" x14ac:dyDescent="0.25"/>
  <cols>
    <col min="1" max="125" width="2.46484375" style="254" customWidth="1"/>
    <col min="126" max="142" width="0" style="253" hidden="1" customWidth="1"/>
    <col min="143" max="16384" width="9" style="253" hidden="1"/>
  </cols>
  <sheetData>
    <row r="1" spans="1:125"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2.75" x14ac:dyDescent="0.25">
      <c r="B2" s="253"/>
      <c r="T2" s="253"/>
    </row>
    <row r="3" spans="1:125"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3"/>
      <c r="G33" s="253"/>
      <c r="I33" s="253"/>
    </row>
    <row r="34" spans="2:125" ht="12.75" x14ac:dyDescent="0.25">
      <c r="C34" s="253"/>
      <c r="P34" s="253"/>
      <c r="R34" s="253"/>
      <c r="U34" s="253"/>
    </row>
    <row r="35" spans="2:125" ht="12.75" x14ac:dyDescent="0.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2.75" x14ac:dyDescent="0.25">
      <c r="F36" s="253"/>
      <c r="H36" s="253"/>
      <c r="J36" s="253"/>
      <c r="K36" s="253"/>
      <c r="L36" s="253"/>
      <c r="M36" s="253"/>
      <c r="N36" s="253"/>
      <c r="O36" s="253"/>
      <c r="Q36" s="253"/>
      <c r="S36" s="253"/>
      <c r="V36" s="253"/>
    </row>
    <row r="37" spans="2:125" ht="12.75" x14ac:dyDescent="0.25"/>
    <row r="38" spans="2:125" ht="12.75" x14ac:dyDescent="0.25"/>
    <row r="39" spans="2:125" ht="12.75" x14ac:dyDescent="0.25"/>
    <row r="40" spans="2:125" ht="12.75" x14ac:dyDescent="0.25">
      <c r="U40" s="253"/>
    </row>
    <row r="41" spans="2:125" ht="12.75" x14ac:dyDescent="0.25">
      <c r="R41" s="253"/>
    </row>
    <row r="42" spans="2:125" ht="12.75" x14ac:dyDescent="0.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2.75" x14ac:dyDescent="0.25">
      <c r="Q43" s="253"/>
      <c r="S43" s="253"/>
      <c r="V43" s="253"/>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4" t="s">
        <v>477</v>
      </c>
    </row>
  </sheetData>
  <sheetProtection algorithmName="SHA-512" hashValue="XiSW0nS9ghroDfYFQ3/oBRd+SDijZqV1Yfhwv5jWCrOXOWL3TxcGNm0L0JdiTBUho0JI0Z7mpMuEee8Fck0opw==" saltValue="jP8atzom8fYR4ANo7nOzF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527</v>
      </c>
      <c r="G46" s="8" t="s">
        <v>528</v>
      </c>
      <c r="H46" s="8" t="s">
        <v>529</v>
      </c>
      <c r="I46" s="8" t="s">
        <v>530</v>
      </c>
      <c r="J46" s="9" t="s">
        <v>531</v>
      </c>
    </row>
    <row r="47" spans="2:10" ht="57.75" customHeight="1" x14ac:dyDescent="0.25">
      <c r="B47" s="10"/>
      <c r="C47" s="1126" t="s">
        <v>3</v>
      </c>
      <c r="D47" s="1126"/>
      <c r="E47" s="1127"/>
      <c r="F47" s="11">
        <v>16.29</v>
      </c>
      <c r="G47" s="12">
        <v>19.41</v>
      </c>
      <c r="H47" s="12">
        <v>20.76</v>
      </c>
      <c r="I47" s="12">
        <v>22.62</v>
      </c>
      <c r="J47" s="13">
        <v>15.7</v>
      </c>
    </row>
    <row r="48" spans="2:10" ht="57.75" customHeight="1" x14ac:dyDescent="0.25">
      <c r="B48" s="14"/>
      <c r="C48" s="1128" t="s">
        <v>4</v>
      </c>
      <c r="D48" s="1128"/>
      <c r="E48" s="1129"/>
      <c r="F48" s="15">
        <v>3.56</v>
      </c>
      <c r="G48" s="16">
        <v>5.32</v>
      </c>
      <c r="H48" s="16">
        <v>5.89</v>
      </c>
      <c r="I48" s="16">
        <v>6.24</v>
      </c>
      <c r="J48" s="17">
        <v>8.61</v>
      </c>
    </row>
    <row r="49" spans="2:10" ht="57.75" customHeight="1" thickBot="1" x14ac:dyDescent="0.3">
      <c r="B49" s="18"/>
      <c r="C49" s="1130" t="s">
        <v>5</v>
      </c>
      <c r="D49" s="1130"/>
      <c r="E49" s="1131"/>
      <c r="F49" s="19" t="s">
        <v>532</v>
      </c>
      <c r="G49" s="20">
        <v>5.26</v>
      </c>
      <c r="H49" s="20">
        <v>6.41</v>
      </c>
      <c r="I49" s="20">
        <v>1.28</v>
      </c>
      <c r="J49" s="21" t="s">
        <v>533</v>
      </c>
    </row>
    <row r="50" spans="2:10" ht="12.75" x14ac:dyDescent="0.25"/>
  </sheetData>
  <sheetProtection algorithmName="SHA-512" hashValue="8M1WcWnlcUNtOicWRACXvPlP/oGuXhrO2hRYGGXVtBr620F5yv4NB8XWwPIz/wa4klmURp3dcGO/g4jMinsiKw==" saltValue="BxG4/SN2T1JDudT0LM/C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2025-03-10T07:44:50Z</cp:lastPrinted>
  <dcterms:created xsi:type="dcterms:W3CDTF">2025-02-19T00:21:14Z</dcterms:created>
  <dcterms:modified xsi:type="dcterms:W3CDTF">2025-03-24T05:50:45Z</dcterms:modified>
  <cp:category/>
</cp:coreProperties>
</file>