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N:\05_市町村係\06_財政\01_財政\令和7年度\07_公会計\080303【照会：312（木）、323（月）〆】令和６年度財政状況資料集の作成及び公表について\05_確認\02_修正\"/>
    </mc:Choice>
  </mc:AlternateContent>
  <xr:revisionPtr revIDLastSave="0" documentId="13_ncr:1_{0B68B7FF-4F10-44E1-AFEC-FD9A9D541B86}" xr6:coauthVersionLast="47" xr6:coauthVersionMax="47" xr10:uidLastSave="{00000000-0000-0000-0000-000000000000}"/>
  <bookViews>
    <workbookView xWindow="-120" yWindow="-120" windowWidth="29040" windowHeight="15720" tabRatio="8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U33" i="12" l="1"/>
  <c r="AU34" i="12"/>
  <c r="AU32" i="12"/>
  <c r="AA29" i="12" l="1"/>
  <c r="AA30" i="12"/>
  <c r="AA31" i="12"/>
  <c r="AA32" i="12"/>
  <c r="AA33" i="12"/>
  <c r="AA34" i="12"/>
  <c r="AA28" i="12"/>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W38" i="10"/>
  <c r="BW39" i="10" s="1"/>
  <c r="BW40" i="10" s="1"/>
  <c r="BW41" i="10" s="1"/>
  <c r="BW42" i="10" s="1"/>
  <c r="BE38" i="10"/>
  <c r="AM38" i="10"/>
  <c r="U38" i="10"/>
  <c r="C38" i="10"/>
  <c r="CO37" i="10"/>
  <c r="BW37" i="10"/>
  <c r="BE37" i="10"/>
  <c r="AM37" i="10"/>
  <c r="C37" i="10"/>
  <c r="CO36" i="10"/>
  <c r="BE36" i="10"/>
  <c r="C36" i="10"/>
  <c r="BE35" i="10"/>
  <c r="C35" i="10"/>
  <c r="BW34" i="10"/>
  <c r="BE34" i="10"/>
  <c r="C34" i="10"/>
  <c r="U34" i="10" s="1"/>
  <c r="U35" i="10" s="1"/>
  <c r="U36" i="10" s="1"/>
  <c r="U37" i="10" s="1"/>
  <c r="CO34" i="10" l="1"/>
  <c r="CO35" i="10" s="1"/>
  <c r="BW35" i="10"/>
  <c r="BW36"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<sst xmlns="http://schemas.openxmlformats.org/spreadsheetml/2006/main" count="1068" uniqueCount="559">
  <si>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</si>
  <si>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</si>
  <si>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</si>
  <si>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</si>
  <si>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</si>
  <si>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</si>
  <si>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</si>
  <si>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</si>
  <si>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</si>
  <si>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</si>
  <si>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</si>
  <si>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</si>
  <si>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</si>
  <si>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</si>
  <si>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</si>
  <si>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</si>
  <si>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</si>
  <si>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</si>
  <si>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</si>
  <si>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</si>
  <si>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</si>
  <si>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</si>
  <si>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</si>
  <si>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</si>
  <si>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</si>
  <si>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</si>
  <si>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</si>
  <si>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</si>
  <si>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</si>
  <si>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</si>
  <si>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</si>
  <si>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</si>
  <si>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</si>
  <si>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</si>
  <si>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</si>
  <si>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</si>
  <si>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</si>
  <si>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</si>
  <si>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</si>
  <si>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</si>
  <si>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</si>
  <si>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</si>
  <si>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</si>
  <si>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</si>
  <si>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</si>
  <si>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</si>
  <si>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</si>
  <si>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</si>
  <si>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</si>
  <si>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</si>
  <si>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</si>
  <si>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</si>
  <si>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</si>
  <si>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</si>
  <si>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</si>
  <si>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</si>
  <si>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</si>
  <si>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</si>
  <si>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</si>
  <si>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</si>
  <si>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</si>
  <si>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</si>
  <si>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</si>
  <si>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</si>
  <si>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</si>
  <si>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</si>
  <si>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</si>
  <si>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</si>
  <si>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</si>
  <si>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</si>
  <si>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</si>
  <si>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</si>
  <si>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</si>
  <si>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</si>
  <si>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</si>
  <si>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</si>
  <si>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</si>
  <si>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</si>
  <si>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</si>
  <si>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</si>
  <si>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</si>
  <si>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Ⅱ－０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</si>
  <si>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</si>
  <si>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</si>
  <si>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</si>
  <si>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</si>
  <si>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</si>
  <si>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</si>
  <si>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</si>
  <si>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</si>
  <si>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</si>
  <si>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</si>
  <si>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</si>
  <si>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</si>
  <si>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士幌町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</si>
  <si>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</si>
  <si>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</si>
  <si>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</si>
  <si>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</si>
  <si>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</si>
  <si>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</si>
  <si>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</si>
  <si>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</si>
  <si>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</si>
  <si>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</si>
  <si>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</si>
  <si>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</si>
  <si>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</si>
  <si>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</si>
  <si>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</si>
  <si>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</si>
  <si>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</si>
  <si>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</si>
  <si>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</si>
  <si>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</si>
  <si>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</si>
  <si>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</si>
  <si>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</si>
  <si>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</si>
  <si>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</si>
  <si>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</si>
  <si>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</si>
  <si>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</si>
  <si>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</si>
  <si>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</si>
  <si>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</si>
  <si>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</si>
  <si>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</si>
  <si>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</si>
  <si>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</si>
  <si>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</si>
  <si>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</si>
  <si>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</si>
  <si>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</si>
  <si>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</si>
  <si>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</si>
  <si>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</si>
  <si>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</si>
  <si>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</si>
  <si>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</si>
  <si>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</si>
  <si>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</si>
  <si>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5"/>
  </si>
  <si>
    <t>うち日本人(％)</t>
    <phoneticPr fontId="5"/>
  </si>
  <si>
    <t>-2.6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</si>
  <si>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</si>
  <si>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</si>
  <si>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</si>
  <si>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</si>
  <si>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</si>
  <si>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</si>
  <si>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</si>
  <si>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</si>
  <si>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</si>
  <si>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</si>
  <si>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</si>
  <si>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</si>
  <si>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</si>
  <si>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</si>
  <si>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</si>
  <si>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</si>
  <si>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</si>
  <si>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</si>
  <si>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</si>
  <si>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</si>
  <si>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</si>
  <si>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</si>
  <si>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</si>
  <si>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</si>
  <si>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</si>
  <si>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</si>
  <si>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</si>
  <si>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</si>
  <si>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</si>
  <si>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</si>
  <si>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</si>
  <si>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</si>
  <si>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</si>
  <si>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</si>
  <si>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</si>
  <si>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</si>
  <si>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</si>
  <si>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</si>
  <si>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</si>
  <si>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</si>
  <si>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</si>
  <si>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</si>
  <si>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</si>
  <si>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</si>
  <si>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</si>
  <si>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</si>
  <si>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</si>
  <si>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</si>
  <si>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</si>
  <si>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</si>
  <si>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</si>
  <si>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</si>
  <si>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</si>
  <si>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</si>
  <si>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</si>
  <si>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</si>
  <si>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</si>
  <si>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</si>
  <si>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北海道士幌町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</si>
  <si>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</si>
  <si>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</si>
  <si>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</si>
  <si>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</si>
  <si>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</si>
  <si>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</si>
  <si>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</si>
  <si>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</si>
  <si>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</si>
  <si>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</si>
  <si>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</si>
  <si>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</si>
  <si>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</si>
  <si>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</si>
  <si>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</si>
  <si>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</si>
  <si>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</si>
  <si>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</si>
  <si>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</si>
  <si>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</si>
  <si>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</si>
  <si>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</si>
  <si>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</si>
  <si>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</si>
  <si>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</si>
  <si>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</si>
  <si>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</si>
  <si>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</si>
  <si>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</si>
  <si>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</si>
  <si>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</si>
  <si>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</si>
  <si>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</si>
  <si>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</si>
  <si>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</si>
  <si>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</si>
  <si>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</si>
  <si>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</si>
  <si>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</si>
  <si>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</si>
  <si>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</si>
  <si>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</si>
  <si>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</si>
  <si>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</si>
  <si>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</si>
  <si>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</si>
  <si>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</si>
  <si>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</si>
  <si>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</si>
  <si>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</si>
  <si>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</si>
  <si>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</si>
  <si>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</si>
  <si>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</si>
  <si>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</si>
  <si>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</si>
  <si>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</si>
  <si>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</si>
  <si>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</si>
  <si>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</si>
  <si>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</si>
  <si>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</si>
  <si>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</si>
  <si>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</si>
  <si>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</si>
  <si>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</si>
  <si>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</si>
  <si>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</si>
  <si>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</si>
  <si>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</si>
  <si>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</si>
  <si>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</si>
  <si>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</si>
  <si>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</si>
  <si>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</si>
  <si>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</si>
  <si>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</si>
  <si>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</si>
  <si>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</si>
  <si>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</si>
  <si>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</si>
  <si>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</si>
  <si>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</si>
  <si>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</si>
  <si>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</si>
  <si>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</si>
  <si>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</si>
  <si>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</si>
  <si>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</si>
  <si>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</si>
  <si>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</si>
  <si>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</si>
  <si>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</si>
  <si>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</si>
  <si>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</si>
  <si>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</si>
  <si>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</si>
  <si>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</si>
  <si>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</si>
  <si>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</si>
  <si>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</si>
  <si>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</si>
  <si>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</si>
  <si>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</si>
  <si>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</si>
  <si>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</si>
  <si>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</si>
  <si>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</si>
  <si>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</si>
  <si>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</si>
  <si>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</si>
  <si>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</si>
  <si>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</si>
  <si>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</si>
  <si>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</si>
  <si>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</si>
  <si>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</si>
  <si>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</si>
  <si>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</si>
  <si>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</si>
  <si>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</si>
  <si>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</si>
  <si>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6"/>
  </si>
  <si>
    <t>下水道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</si>
  <si>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</si>
  <si>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</si>
  <si>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</si>
  <si>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</si>
  <si>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</si>
  <si>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</si>
  <si>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</si>
  <si>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</si>
  <si>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</si>
  <si>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</si>
  <si>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</si>
  <si>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</si>
  <si>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</si>
  <si>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</si>
  <si>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</si>
  <si>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</si>
  <si>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</si>
  <si>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</si>
  <si>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</si>
  <si>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</si>
  <si>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</si>
  <si>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</si>
  <si>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</si>
  <si>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</si>
  <si>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</si>
  <si>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</si>
  <si>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北海道士幌町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</si>
  <si>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</si>
  <si>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</si>
  <si>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</si>
  <si>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</si>
  <si>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</si>
  <si>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</si>
  <si>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</si>
  <si>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</si>
  <si>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</si>
  <si>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</si>
  <si>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</si>
  <si>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</si>
  <si>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</si>
  <si>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</si>
  <si>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</si>
  <si>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</si>
  <si>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</si>
  <si>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</si>
  <si>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</si>
  <si>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</si>
  <si>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</si>
  <si>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</si>
  <si>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</si>
  <si>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</si>
  <si>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</si>
  <si>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</si>
  <si>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</si>
  <si>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</si>
  <si>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</si>
  <si>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</si>
  <si>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</si>
  <si>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</si>
  <si>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</si>
  <si>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</si>
  <si>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</si>
  <si>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</si>
  <si>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介護サービス事業特別会計</t>
    <phoneticPr fontId="5"/>
  </si>
  <si>
    <t>国民健康保険病院事業会計</t>
    <phoneticPr fontId="5"/>
  </si>
  <si>
    <t>法適用企業</t>
    <phoneticPr fontId="5"/>
  </si>
  <si>
    <t>簡易水道事業会計</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</si>
  <si>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</si>
  <si>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</si>
  <si>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</si>
  <si>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</si>
  <si>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</si>
  <si>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</si>
  <si>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</si>
  <si>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</si>
  <si>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</si>
  <si>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</si>
  <si>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</si>
  <si>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</si>
  <si>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</si>
  <si>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</si>
  <si>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</si>
  <si>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</si>
  <si>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</si>
  <si>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</si>
  <si>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</si>
  <si>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</si>
  <si>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</si>
  <si>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</si>
  <si>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</si>
  <si>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</si>
  <si>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</si>
  <si>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</si>
  <si>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</si>
  <si>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</si>
  <si>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</si>
  <si>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</si>
  <si>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</si>
  <si>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</si>
  <si>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</si>
  <si>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</si>
  <si>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</si>
  <si>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</si>
  <si>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</si>
  <si>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</si>
  <si>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</si>
  <si>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</si>
  <si>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</si>
  <si>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</si>
  <si>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</si>
  <si>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</si>
  <si>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</si>
  <si>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</si>
  <si>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</si>
  <si>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</si>
  <si>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</si>
  <si>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</si>
  <si>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</si>
  <si>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</si>
  <si>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</si>
  <si>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</si>
  <si>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</si>
  <si>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</si>
  <si>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</si>
  <si>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</si>
  <si>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</si>
  <si>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</si>
  <si>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</si>
  <si>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</si>
  <si>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</si>
  <si>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</si>
  <si>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</si>
  <si>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</si>
  <si>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</si>
  <si>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</si>
  <si>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</si>
  <si>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</si>
  <si>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</si>
  <si>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</si>
  <si>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</si>
  <si>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</si>
  <si>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</si>
  <si>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</si>
  <si>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</si>
  <si>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</si>
  <si>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</si>
  <si>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</si>
  <si>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</si>
  <si>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</si>
  <si>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</si>
  <si>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</si>
  <si>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</si>
  <si>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</si>
  <si>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</si>
  <si>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</si>
  <si>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</si>
  <si>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</si>
  <si>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</si>
  <si>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</si>
  <si>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</si>
  <si>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</si>
  <si>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</si>
  <si>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</si>
  <si>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</si>
  <si>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</si>
  <si>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</si>
  <si>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</si>
  <si>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</si>
  <si>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</si>
  <si>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</si>
  <si>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</si>
  <si>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</si>
  <si>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</si>
  <si>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</si>
  <si>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</si>
  <si>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</si>
  <si>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</si>
  <si>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</si>
  <si>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</si>
  <si>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</si>
  <si>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</si>
  <si>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</si>
  <si>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</si>
  <si>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</si>
  <si>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</si>
  <si>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</si>
  <si>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</si>
  <si>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</si>
  <si>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</si>
  <si>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</si>
  <si>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</si>
  <si>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</si>
  <si>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</si>
  <si>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</si>
  <si>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</si>
  <si>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</si>
  <si>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</si>
  <si>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</si>
  <si>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</si>
  <si>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</si>
  <si>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</si>
  <si>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</si>
  <si>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</si>
  <si>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</si>
  <si>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4.32</t>
  </si>
  <si>
    <t>一般会計</t>
  </si>
  <si>
    <t>簡易水道事業会計</t>
  </si>
  <si>
    <t>介護保険事業特別会計</t>
  </si>
  <si>
    <t>公共下水道事業会計</t>
  </si>
  <si>
    <t>国民健康保険病院事業会計</t>
  </si>
  <si>
    <t>介護サービス事業特別会計</t>
  </si>
  <si>
    <t>国民健康保険事業特別会計</t>
  </si>
  <si>
    <t>後期高齢者医療事業特別会計</t>
  </si>
  <si>
    <t>その他会計（赤字）</t>
  </si>
  <si>
    <t>その他会計（黒字）</t>
  </si>
  <si>
    <t>R02</t>
    <phoneticPr fontId="5"/>
  </si>
  <si>
    <t>R03</t>
    <phoneticPr fontId="5"/>
  </si>
  <si>
    <t>R04</t>
    <phoneticPr fontId="5"/>
  </si>
  <si>
    <t>R05</t>
    <phoneticPr fontId="5"/>
  </si>
  <si>
    <t>R06</t>
    <phoneticPr fontId="5"/>
  </si>
  <si>
    <t>ベリオーレ</t>
  </si>
  <si>
    <t>CheerS</t>
  </si>
  <si>
    <t>とかち広域消防事務組合</t>
    <rPh sb="3" eb="5">
      <t>コウイキ</t>
    </rPh>
    <rPh sb="5" eb="7">
      <t>ショウボウ</t>
    </rPh>
    <rPh sb="7" eb="9">
      <t>ジム</t>
    </rPh>
    <rPh sb="9" eb="11">
      <t>クミアイ</t>
    </rPh>
    <phoneticPr fontId="38"/>
  </si>
  <si>
    <t>十勝圏複合事務組合</t>
    <rPh sb="0" eb="9">
      <t>トカチケン</t>
    </rPh>
    <phoneticPr fontId="38"/>
  </si>
  <si>
    <t>北十勝２町環境衛生処理組合</t>
    <rPh sb="0" eb="13">
      <t>キタトカチ</t>
    </rPh>
    <phoneticPr fontId="38"/>
  </si>
  <si>
    <t>-</t>
    <phoneticPr fontId="38"/>
  </si>
  <si>
    <t>農業振興基金</t>
  </si>
  <si>
    <t>愛のまち建設基金</t>
  </si>
  <si>
    <t>農地利用集積円滑化事業基金</t>
  </si>
  <si>
    <t>酪農振興基金</t>
  </si>
  <si>
    <t>地域福祉基金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</si>
</sst>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3"/>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200194</c:v>
                </c:pt>
                <c:pt idx="1">
                  <c:v>196914</c:v>
                </c:pt>
                <c:pt idx="2">
                  <c:v>204757</c:v>
                </c:pt>
                <c:pt idx="3">
                  <c:v>194971</c:v>
                </c:pt>
                <c:pt idx="4">
                  <c:v>224172</c:v>
                </c:pt>
              </c:numCache>
            </c:numRef>
          </c:val>
          <c:smooth val="0"/>
          <c:extLst>
            <c:ext xmlns:c16="http://schemas.microsoft.com/office/drawing/2014/chart" uri="{C3380CC4-5D6E-409C-BE32-E72D297353CC}">
              <c16:uniqueId val="{00000000-9E07-4A41-9AC6-738E2802A72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207113</c:v>
                </c:pt>
                <c:pt idx="1">
                  <c:v>200082</c:v>
                </c:pt>
                <c:pt idx="2">
                  <c:v>187641</c:v>
                </c:pt>
                <c:pt idx="3">
                  <c:v>242252</c:v>
                </c:pt>
                <c:pt idx="4">
                  <c:v>455793</c:v>
                </c:pt>
              </c:numCache>
            </c:numRef>
          </c:val>
          <c:smooth val="0"/>
          <c:extLst>
            <c:ext xmlns:c16="http://schemas.microsoft.com/office/drawing/2014/chart" uri="{C3380CC4-5D6E-409C-BE32-E72D297353CC}">
              <c16:uniqueId val="{00000001-9E07-4A41-9AC6-738E2802A72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5.32</c:v>
                </c:pt>
                <c:pt idx="1">
                  <c:v>5.89</c:v>
                </c:pt>
                <c:pt idx="2">
                  <c:v>6.24</c:v>
                </c:pt>
                <c:pt idx="3">
                  <c:v>8.61</c:v>
                </c:pt>
                <c:pt idx="4">
                  <c:v>8.6199999999999992</c:v>
                </c:pt>
              </c:numCache>
            </c:numRef>
          </c:val>
          <c:extLst>
            <c:ext xmlns:c16="http://schemas.microsoft.com/office/drawing/2014/chart" uri="{C3380CC4-5D6E-409C-BE32-E72D297353CC}">
              <c16:uniqueId val="{00000000-781C-4E20-8FFD-B157002F4E2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19.41</c:v>
                </c:pt>
                <c:pt idx="1">
                  <c:v>20.76</c:v>
                </c:pt>
                <c:pt idx="2">
                  <c:v>22.62</c:v>
                </c:pt>
                <c:pt idx="3">
                  <c:v>15.7</c:v>
                </c:pt>
                <c:pt idx="4">
                  <c:v>17.600000000000001</c:v>
                </c:pt>
              </c:numCache>
            </c:numRef>
          </c:val>
          <c:extLst>
            <c:ext xmlns:c16="http://schemas.microsoft.com/office/drawing/2014/chart" uri="{C3380CC4-5D6E-409C-BE32-E72D297353CC}">
              <c16:uniqueId val="{00000001-781C-4E20-8FFD-B157002F4E2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5.26</c:v>
                </c:pt>
                <c:pt idx="1">
                  <c:v>6.41</c:v>
                </c:pt>
                <c:pt idx="2">
                  <c:v>1.28</c:v>
                </c:pt>
                <c:pt idx="3">
                  <c:v>-4.32</c:v>
                </c:pt>
                <c:pt idx="4">
                  <c:v>2.38</c:v>
                </c:pt>
              </c:numCache>
            </c:numRef>
          </c:val>
          <c:smooth val="0"/>
          <c:extLst>
            <c:ext xmlns:c16="http://schemas.microsoft.com/office/drawing/2014/chart" uri="{C3380CC4-5D6E-409C-BE32-E72D297353CC}">
              <c16:uniqueId val="{00000002-781C-4E20-8FFD-B157002F4E2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0.75</c:v>
                </c:pt>
                <c:pt idx="2">
                  <c:v>#N/A</c:v>
                </c:pt>
                <c:pt idx="3">
                  <c:v>0.94</c:v>
                </c:pt>
                <c:pt idx="4">
                  <c:v>#N/A</c:v>
                </c:pt>
                <c:pt idx="5">
                  <c:v>0.97</c:v>
                </c:pt>
                <c:pt idx="6">
                  <c:v>#N/A</c:v>
                </c:pt>
                <c:pt idx="7">
                  <c:v>2</c:v>
                </c:pt>
                <c:pt idx="8">
                  <c:v>0</c:v>
                </c:pt>
                <c:pt idx="9">
                  <c:v>0</c:v>
                </c:pt>
              </c:numCache>
            </c:numRef>
          </c:val>
          <c:extLst>
            <c:ext xmlns:c16="http://schemas.microsoft.com/office/drawing/2014/chart" uri="{C3380CC4-5D6E-409C-BE32-E72D297353CC}">
              <c16:uniqueId val="{00000000-DDA5-4C89-B769-209F2CDD8B2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DA5-4C89-B769-209F2CDD8B2A}"/>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0.04</c:v>
                </c:pt>
                <c:pt idx="2">
                  <c:v>#N/A</c:v>
                </c:pt>
                <c:pt idx="3">
                  <c:v>0.04</c:v>
                </c:pt>
                <c:pt idx="4">
                  <c:v>#N/A</c:v>
                </c:pt>
                <c:pt idx="5">
                  <c:v>0.04</c:v>
                </c:pt>
                <c:pt idx="6">
                  <c:v>#N/A</c:v>
                </c:pt>
                <c:pt idx="7">
                  <c:v>0.05</c:v>
                </c:pt>
                <c:pt idx="8">
                  <c:v>#N/A</c:v>
                </c:pt>
                <c:pt idx="9">
                  <c:v>0.03</c:v>
                </c:pt>
              </c:numCache>
            </c:numRef>
          </c:val>
          <c:extLst>
            <c:ext xmlns:c16="http://schemas.microsoft.com/office/drawing/2014/chart" uri="{C3380CC4-5D6E-409C-BE32-E72D297353CC}">
              <c16:uniqueId val="{00000002-DDA5-4C89-B769-209F2CDD8B2A}"/>
            </c:ext>
          </c:extLst>
        </c:ser>
        <c:ser>
          <c:idx val="3"/>
          <c:order val="3"/>
          <c:tx>
            <c:strRef>
              <c:f>データシート!$A$30</c:f>
              <c:strCache>
                <c:ptCount val="1"/>
                <c:pt idx="0">
                  <c:v>国民健康保険事業特別会計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0.04</c:v>
                </c:pt>
                <c:pt idx="2">
                  <c:v>#N/A</c:v>
                </c:pt>
                <c:pt idx="3">
                  <c:v>0.13</c:v>
                </c:pt>
                <c:pt idx="4">
                  <c:v>#N/A</c:v>
                </c:pt>
                <c:pt idx="5">
                  <c:v>0.42</c:v>
                </c:pt>
                <c:pt idx="6">
                  <c:v>#N/A</c:v>
                </c:pt>
                <c:pt idx="7">
                  <c:v>0.01</c:v>
                </c:pt>
                <c:pt idx="8">
                  <c:v>#N/A</c:v>
                </c:pt>
                <c:pt idx="9">
                  <c:v>0.13</c:v>
                </c:pt>
              </c:numCache>
            </c:numRef>
          </c:val>
          <c:extLst>
            <c:ext xmlns:c16="http://schemas.microsoft.com/office/drawing/2014/chart" uri="{C3380CC4-5D6E-409C-BE32-E72D297353CC}">
              <c16:uniqueId val="{00000003-DDA5-4C89-B769-209F2CDD8B2A}"/>
            </c:ext>
          </c:extLst>
        </c:ser>
        <c:ser>
          <c:idx val="4"/>
          <c:order val="4"/>
          <c:tx>
            <c:strRef>
              <c:f>データシート!$A$31</c:f>
              <c:strCache>
                <c:ptCount val="1"/>
                <c:pt idx="0">
                  <c:v>介護サービス事業特別会計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0.23</c:v>
                </c:pt>
                <c:pt idx="2">
                  <c:v>#N/A</c:v>
                </c:pt>
                <c:pt idx="3">
                  <c:v>0.18</c:v>
                </c:pt>
                <c:pt idx="4">
                  <c:v>#N/A</c:v>
                </c:pt>
                <c:pt idx="5">
                  <c:v>1.32</c:v>
                </c:pt>
                <c:pt idx="6">
                  <c:v>#N/A</c:v>
                </c:pt>
                <c:pt idx="7">
                  <c:v>0.45</c:v>
                </c:pt>
                <c:pt idx="8">
                  <c:v>#N/A</c:v>
                </c:pt>
                <c:pt idx="9">
                  <c:v>0.26</c:v>
                </c:pt>
              </c:numCache>
            </c:numRef>
          </c:val>
          <c:extLst>
            <c:ext xmlns:c16="http://schemas.microsoft.com/office/drawing/2014/chart" uri="{C3380CC4-5D6E-409C-BE32-E72D297353CC}">
              <c16:uniqueId val="{00000004-DDA5-4C89-B769-209F2CDD8B2A}"/>
            </c:ext>
          </c:extLst>
        </c:ser>
        <c:ser>
          <c:idx val="5"/>
          <c:order val="5"/>
          <c:tx>
            <c:strRef>
              <c:f>データシート!$A$32</c:f>
              <c:strCache>
                <c:ptCount val="1"/>
                <c:pt idx="0">
                  <c:v>国民健康保険病院事業会計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2.96</c:v>
                </c:pt>
                <c:pt idx="2">
                  <c:v>#N/A</c:v>
                </c:pt>
                <c:pt idx="3">
                  <c:v>2.78</c:v>
                </c:pt>
                <c:pt idx="4">
                  <c:v>#N/A</c:v>
                </c:pt>
                <c:pt idx="5">
                  <c:v>2.21</c:v>
                </c:pt>
                <c:pt idx="6">
                  <c:v>#N/A</c:v>
                </c:pt>
                <c:pt idx="7">
                  <c:v>1.05</c:v>
                </c:pt>
                <c:pt idx="8">
                  <c:v>#N/A</c:v>
                </c:pt>
                <c:pt idx="9">
                  <c:v>0.51</c:v>
                </c:pt>
              </c:numCache>
            </c:numRef>
          </c:val>
          <c:extLst>
            <c:ext xmlns:c16="http://schemas.microsoft.com/office/drawing/2014/chart" uri="{C3380CC4-5D6E-409C-BE32-E72D297353CC}">
              <c16:uniqueId val="{00000005-DDA5-4C89-B769-209F2CDD8B2A}"/>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0.76</c:v>
                </c:pt>
              </c:numCache>
            </c:numRef>
          </c:val>
          <c:extLst>
            <c:ext xmlns:c16="http://schemas.microsoft.com/office/drawing/2014/chart" uri="{C3380CC4-5D6E-409C-BE32-E72D297353CC}">
              <c16:uniqueId val="{00000006-DDA5-4C89-B769-209F2CDD8B2A}"/>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0.52</c:v>
                </c:pt>
                <c:pt idx="2">
                  <c:v>#N/A</c:v>
                </c:pt>
                <c:pt idx="3">
                  <c:v>1.42</c:v>
                </c:pt>
                <c:pt idx="4">
                  <c:v>#N/A</c:v>
                </c:pt>
                <c:pt idx="5">
                  <c:v>1.88</c:v>
                </c:pt>
                <c:pt idx="6">
                  <c:v>#N/A</c:v>
                </c:pt>
                <c:pt idx="7">
                  <c:v>1.79</c:v>
                </c:pt>
                <c:pt idx="8">
                  <c:v>#N/A</c:v>
                </c:pt>
                <c:pt idx="9">
                  <c:v>1.7</c:v>
                </c:pt>
              </c:numCache>
            </c:numRef>
          </c:val>
          <c:extLst>
            <c:ext xmlns:c16="http://schemas.microsoft.com/office/drawing/2014/chart" uri="{C3380CC4-5D6E-409C-BE32-E72D297353CC}">
              <c16:uniqueId val="{00000007-DDA5-4C89-B769-209F2CDD8B2A}"/>
            </c:ext>
          </c:extLst>
        </c:ser>
        <c:ser>
          <c:idx val="8"/>
          <c:order val="8"/>
          <c:tx>
            <c:strRef>
              <c:f>データシート!$A$35</c:f>
              <c:strCache>
                <c:ptCount val="1"/>
                <c:pt idx="0">
                  <c:v>簡易水道事業会計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1.96</c:v>
                </c:pt>
              </c:numCache>
            </c:numRef>
          </c:val>
          <c:extLst>
            <c:ext xmlns:c16="http://schemas.microsoft.com/office/drawing/2014/chart" uri="{C3380CC4-5D6E-409C-BE32-E72D297353CC}">
              <c16:uniqueId val="{00000008-DDA5-4C89-B769-209F2CDD8B2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5.31</c:v>
                </c:pt>
                <c:pt idx="2">
                  <c:v>#N/A</c:v>
                </c:pt>
                <c:pt idx="3">
                  <c:v>5.89</c:v>
                </c:pt>
                <c:pt idx="4">
                  <c:v>#N/A</c:v>
                </c:pt>
                <c:pt idx="5">
                  <c:v>6.24</c:v>
                </c:pt>
                <c:pt idx="6">
                  <c:v>#N/A</c:v>
                </c:pt>
                <c:pt idx="7">
                  <c:v>8.61</c:v>
                </c:pt>
                <c:pt idx="8">
                  <c:v>#N/A</c:v>
                </c:pt>
                <c:pt idx="9">
                  <c:v>8.6199999999999992</c:v>
                </c:pt>
              </c:numCache>
            </c:numRef>
          </c:val>
          <c:extLst>
            <c:ext xmlns:c16="http://schemas.microsoft.com/office/drawing/2014/chart" uri="{C3380CC4-5D6E-409C-BE32-E72D297353CC}">
              <c16:uniqueId val="{00000009-DDA5-4C89-B769-209F2CDD8B2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551</c:v>
                </c:pt>
                <c:pt idx="5">
                  <c:v>539</c:v>
                </c:pt>
                <c:pt idx="8">
                  <c:v>531</c:v>
                </c:pt>
                <c:pt idx="11">
                  <c:v>505</c:v>
                </c:pt>
                <c:pt idx="14">
                  <c:v>515</c:v>
                </c:pt>
              </c:numCache>
            </c:numRef>
          </c:val>
          <c:extLst>
            <c:ext xmlns:c16="http://schemas.microsoft.com/office/drawing/2014/chart" uri="{C3380CC4-5D6E-409C-BE32-E72D297353CC}">
              <c16:uniqueId val="{00000000-0A07-40E2-82F8-352CFF650F5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A07-40E2-82F8-352CFF650F5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c:v>
                </c:pt>
                <c:pt idx="3">
                  <c:v>1</c:v>
                </c:pt>
                <c:pt idx="6">
                  <c:v>1</c:v>
                </c:pt>
                <c:pt idx="9">
                  <c:v>1</c:v>
                </c:pt>
                <c:pt idx="12">
                  <c:v>1</c:v>
                </c:pt>
              </c:numCache>
            </c:numRef>
          </c:val>
          <c:extLst>
            <c:ext xmlns:c16="http://schemas.microsoft.com/office/drawing/2014/chart" uri="{C3380CC4-5D6E-409C-BE32-E72D297353CC}">
              <c16:uniqueId val="{00000002-0A07-40E2-82F8-352CFF650F5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c:v>
                </c:pt>
                <c:pt idx="3">
                  <c:v>2</c:v>
                </c:pt>
                <c:pt idx="6">
                  <c:v>2</c:v>
                </c:pt>
                <c:pt idx="9">
                  <c:v>2</c:v>
                </c:pt>
                <c:pt idx="12">
                  <c:v>2</c:v>
                </c:pt>
              </c:numCache>
            </c:numRef>
          </c:val>
          <c:extLst>
            <c:ext xmlns:c16="http://schemas.microsoft.com/office/drawing/2014/chart" uri="{C3380CC4-5D6E-409C-BE32-E72D297353CC}">
              <c16:uniqueId val="{00000003-0A07-40E2-82F8-352CFF650F5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78</c:v>
                </c:pt>
                <c:pt idx="3">
                  <c:v>86</c:v>
                </c:pt>
                <c:pt idx="6">
                  <c:v>109</c:v>
                </c:pt>
                <c:pt idx="9">
                  <c:v>146</c:v>
                </c:pt>
                <c:pt idx="12">
                  <c:v>167</c:v>
                </c:pt>
              </c:numCache>
            </c:numRef>
          </c:val>
          <c:extLst>
            <c:ext xmlns:c16="http://schemas.microsoft.com/office/drawing/2014/chart" uri="{C3380CC4-5D6E-409C-BE32-E72D297353CC}">
              <c16:uniqueId val="{00000004-0A07-40E2-82F8-352CFF650F5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A07-40E2-82F8-352CFF650F5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A07-40E2-82F8-352CFF650F5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721</c:v>
                </c:pt>
                <c:pt idx="3">
                  <c:v>740</c:v>
                </c:pt>
                <c:pt idx="6">
                  <c:v>733</c:v>
                </c:pt>
                <c:pt idx="9">
                  <c:v>722</c:v>
                </c:pt>
                <c:pt idx="12">
                  <c:v>723</c:v>
                </c:pt>
              </c:numCache>
            </c:numRef>
          </c:val>
          <c:extLst>
            <c:ext xmlns:c16="http://schemas.microsoft.com/office/drawing/2014/chart" uri="{C3380CC4-5D6E-409C-BE32-E72D297353CC}">
              <c16:uniqueId val="{00000007-0A07-40E2-82F8-352CFF650F5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252</c:v>
                </c:pt>
                <c:pt idx="2">
                  <c:v>#N/A</c:v>
                </c:pt>
                <c:pt idx="3">
                  <c:v>#N/A</c:v>
                </c:pt>
                <c:pt idx="4">
                  <c:v>290</c:v>
                </c:pt>
                <c:pt idx="5">
                  <c:v>#N/A</c:v>
                </c:pt>
                <c:pt idx="6">
                  <c:v>#N/A</c:v>
                </c:pt>
                <c:pt idx="7">
                  <c:v>314</c:v>
                </c:pt>
                <c:pt idx="8">
                  <c:v>#N/A</c:v>
                </c:pt>
                <c:pt idx="9">
                  <c:v>#N/A</c:v>
                </c:pt>
                <c:pt idx="10">
                  <c:v>366</c:v>
                </c:pt>
                <c:pt idx="11">
                  <c:v>#N/A</c:v>
                </c:pt>
                <c:pt idx="12">
                  <c:v>#N/A</c:v>
                </c:pt>
                <c:pt idx="13">
                  <c:v>378</c:v>
                </c:pt>
                <c:pt idx="14">
                  <c:v>#N/A</c:v>
                </c:pt>
              </c:numCache>
            </c:numRef>
          </c:val>
          <c:smooth val="0"/>
          <c:extLst>
            <c:ext xmlns:c16="http://schemas.microsoft.com/office/drawing/2014/chart" uri="{C3380CC4-5D6E-409C-BE32-E72D297353CC}">
              <c16:uniqueId val="{00000008-0A07-40E2-82F8-352CFF650F5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5092</c:v>
                </c:pt>
                <c:pt idx="5">
                  <c:v>5029</c:v>
                </c:pt>
                <c:pt idx="8">
                  <c:v>4918</c:v>
                </c:pt>
                <c:pt idx="11">
                  <c:v>4887</c:v>
                </c:pt>
                <c:pt idx="14">
                  <c:v>5421</c:v>
                </c:pt>
              </c:numCache>
            </c:numRef>
          </c:val>
          <c:extLst>
            <c:ext xmlns:c16="http://schemas.microsoft.com/office/drawing/2014/chart" uri="{C3380CC4-5D6E-409C-BE32-E72D297353CC}">
              <c16:uniqueId val="{00000000-9602-4131-8783-8C5B939B408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91</c:v>
                </c:pt>
                <c:pt idx="5">
                  <c:v>79</c:v>
                </c:pt>
                <c:pt idx="8">
                  <c:v>67</c:v>
                </c:pt>
                <c:pt idx="11">
                  <c:v>55</c:v>
                </c:pt>
                <c:pt idx="14">
                  <c:v>42</c:v>
                </c:pt>
              </c:numCache>
            </c:numRef>
          </c:val>
          <c:extLst>
            <c:ext xmlns:c16="http://schemas.microsoft.com/office/drawing/2014/chart" uri="{C3380CC4-5D6E-409C-BE32-E72D297353CC}">
              <c16:uniqueId val="{00000001-9602-4131-8783-8C5B939B408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5793</c:v>
                </c:pt>
                <c:pt idx="5">
                  <c:v>5972</c:v>
                </c:pt>
                <c:pt idx="8">
                  <c:v>6124</c:v>
                </c:pt>
                <c:pt idx="11">
                  <c:v>5857</c:v>
                </c:pt>
                <c:pt idx="14">
                  <c:v>5932</c:v>
                </c:pt>
              </c:numCache>
            </c:numRef>
          </c:val>
          <c:extLst>
            <c:ext xmlns:c16="http://schemas.microsoft.com/office/drawing/2014/chart" uri="{C3380CC4-5D6E-409C-BE32-E72D297353CC}">
              <c16:uniqueId val="{00000002-9602-4131-8783-8C5B939B408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602-4131-8783-8C5B939B408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602-4131-8783-8C5B939B408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602-4131-8783-8C5B939B408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0</c:v>
                </c:pt>
                <c:pt idx="3">
                  <c:v>1462</c:v>
                </c:pt>
                <c:pt idx="6">
                  <c:v>0</c:v>
                </c:pt>
                <c:pt idx="9">
                  <c:v>207</c:v>
                </c:pt>
                <c:pt idx="12">
                  <c:v>275</c:v>
                </c:pt>
              </c:numCache>
            </c:numRef>
          </c:val>
          <c:extLst>
            <c:ext xmlns:c16="http://schemas.microsoft.com/office/drawing/2014/chart" uri="{C3380CC4-5D6E-409C-BE32-E72D297353CC}">
              <c16:uniqueId val="{00000006-9602-4131-8783-8C5B939B408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18</c:v>
                </c:pt>
                <c:pt idx="3">
                  <c:v>16</c:v>
                </c:pt>
                <c:pt idx="6">
                  <c:v>14</c:v>
                </c:pt>
                <c:pt idx="9">
                  <c:v>431</c:v>
                </c:pt>
                <c:pt idx="12">
                  <c:v>281</c:v>
                </c:pt>
              </c:numCache>
            </c:numRef>
          </c:val>
          <c:extLst>
            <c:ext xmlns:c16="http://schemas.microsoft.com/office/drawing/2014/chart" uri="{C3380CC4-5D6E-409C-BE32-E72D297353CC}">
              <c16:uniqueId val="{00000007-9602-4131-8783-8C5B939B408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1923</c:v>
                </c:pt>
                <c:pt idx="3">
                  <c:v>1838</c:v>
                </c:pt>
                <c:pt idx="6">
                  <c:v>1924</c:v>
                </c:pt>
                <c:pt idx="9">
                  <c:v>1744</c:v>
                </c:pt>
                <c:pt idx="12">
                  <c:v>1688</c:v>
                </c:pt>
              </c:numCache>
            </c:numRef>
          </c:val>
          <c:extLst>
            <c:ext xmlns:c16="http://schemas.microsoft.com/office/drawing/2014/chart" uri="{C3380CC4-5D6E-409C-BE32-E72D297353CC}">
              <c16:uniqueId val="{00000008-9602-4131-8783-8C5B939B408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602-4131-8783-8C5B939B408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6751</c:v>
                </c:pt>
                <c:pt idx="3">
                  <c:v>6465</c:v>
                </c:pt>
                <c:pt idx="6">
                  <c:v>6049</c:v>
                </c:pt>
                <c:pt idx="9">
                  <c:v>5906</c:v>
                </c:pt>
                <c:pt idx="12">
                  <c:v>6406</c:v>
                </c:pt>
              </c:numCache>
            </c:numRef>
          </c:val>
          <c:extLst>
            <c:ext xmlns:c16="http://schemas.microsoft.com/office/drawing/2014/chart" uri="{C3380CC4-5D6E-409C-BE32-E72D297353CC}">
              <c16:uniqueId val="{0000000A-9602-4131-8783-8C5B939B408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602-4131-8783-8C5B939B408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999</c:v>
                </c:pt>
                <c:pt idx="1">
                  <c:v>699</c:v>
                </c:pt>
                <c:pt idx="2">
                  <c:v>799</c:v>
                </c:pt>
              </c:numCache>
            </c:numRef>
          </c:val>
          <c:extLst>
            <c:ext xmlns:c16="http://schemas.microsoft.com/office/drawing/2014/chart" uri="{C3380CC4-5D6E-409C-BE32-E72D297353CC}">
              <c16:uniqueId val="{00000000-C101-4FAD-9C86-81FA0A6E926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929</c:v>
                </c:pt>
                <c:pt idx="1">
                  <c:v>885</c:v>
                </c:pt>
                <c:pt idx="2">
                  <c:v>840</c:v>
                </c:pt>
              </c:numCache>
            </c:numRef>
          </c:val>
          <c:extLst>
            <c:ext xmlns:c16="http://schemas.microsoft.com/office/drawing/2014/chart" uri="{C3380CC4-5D6E-409C-BE32-E72D297353CC}">
              <c16:uniqueId val="{00000001-C101-4FAD-9C86-81FA0A6E926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3796</c:v>
                </c:pt>
                <c:pt idx="1">
                  <c:v>3862</c:v>
                </c:pt>
                <c:pt idx="2">
                  <c:v>3932</c:v>
                </c:pt>
              </c:numCache>
            </c:numRef>
          </c:val>
          <c:extLst>
            <c:ext xmlns:c16="http://schemas.microsoft.com/office/drawing/2014/chart" uri="{C3380CC4-5D6E-409C-BE32-E72D297353CC}">
              <c16:uniqueId val="{00000002-C101-4FAD-9C86-81FA0A6E926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北海道士幌町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元利償還金等については、</a:t>
          </a:r>
          <a:r>
            <a:rPr kumimoji="1" lang="en-US" altLang="ja-JP" sz="1400">
              <a:latin typeface="ＭＳ ゴシック" pitchFamily="49" charset="-128"/>
              <a:ea typeface="ＭＳ ゴシック" pitchFamily="49" charset="-128"/>
            </a:rPr>
            <a:t>R6</a:t>
          </a:r>
          <a:r>
            <a:rPr kumimoji="1" lang="ja-JP" altLang="en-US" sz="1400">
              <a:latin typeface="ＭＳ ゴシック" pitchFamily="49" charset="-128"/>
              <a:ea typeface="ＭＳ ゴシック" pitchFamily="49" charset="-128"/>
            </a:rPr>
            <a:t>には観光関係の辺地対策事業などの償還が開始や算入公債費等の減少に伴い、公債費比率は増加傾向にある。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北海道士幌町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起債事業の増加もあり、将来負担額（Ａ）は増加傾向にあるが、充当可能基金が一定水準を維持している。</a:t>
          </a:r>
        </a:p>
        <a:p>
          <a:r>
            <a:rPr kumimoji="1" lang="ja-JP" altLang="en-US" sz="1400">
              <a:latin typeface="ＭＳ ゴシック" pitchFamily="49" charset="-128"/>
              <a:ea typeface="ＭＳ ゴシック" pitchFamily="49" charset="-128"/>
            </a:rPr>
            <a:t>　今後も後世への負担を少しでも軽減するよう、行財政改革を着実に進めるとともに、新規事業の実施にあたっては、将来的な負担が少しでも軽減されるような財源の確保を図り、引き続き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北海道士幌町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400">
              <a:solidFill>
                <a:schemeClr val="dk1"/>
              </a:solidFill>
              <a:effectLst/>
              <a:latin typeface="+mn-lt"/>
              <a:ea typeface="+mn-ea"/>
              <a:cs typeface="+mn-cs"/>
            </a:rPr>
            <a:t>　</a:t>
          </a:r>
          <a:r>
            <a:rPr kumimoji="1" lang="ja-JP" altLang="en-US" sz="1400">
              <a:solidFill>
                <a:schemeClr val="dk1"/>
              </a:solidFill>
              <a:effectLst/>
              <a:latin typeface="+mn-lt"/>
              <a:ea typeface="+mn-ea"/>
              <a:cs typeface="+mn-cs"/>
            </a:rPr>
            <a:t>適切な財源確保と歳出の精査により、</a:t>
          </a:r>
          <a:r>
            <a:rPr kumimoji="1" lang="ja-JP" altLang="ja-JP" sz="1400">
              <a:solidFill>
                <a:schemeClr val="dk1"/>
              </a:solidFill>
              <a:effectLst/>
              <a:latin typeface="+mn-lt"/>
              <a:ea typeface="+mn-ea"/>
              <a:cs typeface="+mn-cs"/>
            </a:rPr>
            <a:t>実質単年度収支が</a:t>
          </a:r>
          <a:r>
            <a:rPr kumimoji="1" lang="ja-JP" altLang="en-US" sz="1400">
              <a:solidFill>
                <a:schemeClr val="dk1"/>
              </a:solidFill>
              <a:effectLst/>
              <a:latin typeface="+mn-lt"/>
              <a:ea typeface="+mn-ea"/>
              <a:cs typeface="+mn-cs"/>
            </a:rPr>
            <a:t>黒字</a:t>
          </a:r>
          <a:r>
            <a:rPr kumimoji="1" lang="ja-JP" altLang="ja-JP" sz="1400">
              <a:solidFill>
                <a:schemeClr val="dk1"/>
              </a:solidFill>
              <a:effectLst/>
              <a:latin typeface="+mn-lt"/>
              <a:ea typeface="+mn-ea"/>
              <a:cs typeface="+mn-cs"/>
            </a:rPr>
            <a:t>となったことから、</a:t>
          </a:r>
          <a:r>
            <a:rPr kumimoji="1" lang="en-US" altLang="ja-JP" sz="1400">
              <a:solidFill>
                <a:schemeClr val="dk1"/>
              </a:solidFill>
              <a:effectLst/>
              <a:latin typeface="+mn-lt"/>
              <a:ea typeface="+mn-ea"/>
              <a:cs typeface="+mn-cs"/>
            </a:rPr>
            <a:t>100</a:t>
          </a:r>
          <a:r>
            <a:rPr kumimoji="1" lang="ja-JP" altLang="ja-JP" sz="1400">
              <a:solidFill>
                <a:schemeClr val="dk1"/>
              </a:solidFill>
              <a:effectLst/>
              <a:latin typeface="+mn-lt"/>
              <a:ea typeface="+mn-ea"/>
              <a:cs typeface="+mn-cs"/>
            </a:rPr>
            <a:t>百万円の基金の</a:t>
          </a:r>
          <a:r>
            <a:rPr kumimoji="1" lang="ja-JP" altLang="en-US" sz="1400">
              <a:solidFill>
                <a:schemeClr val="dk1"/>
              </a:solidFill>
              <a:effectLst/>
              <a:latin typeface="+mn-lt"/>
              <a:ea typeface="+mn-ea"/>
              <a:cs typeface="+mn-cs"/>
            </a:rPr>
            <a:t>積み増し</a:t>
          </a:r>
          <a:r>
            <a:rPr kumimoji="1" lang="ja-JP" altLang="ja-JP" sz="1400">
              <a:solidFill>
                <a:schemeClr val="dk1"/>
              </a:solidFill>
              <a:effectLst/>
              <a:latin typeface="+mn-lt"/>
              <a:ea typeface="+mn-ea"/>
              <a:cs typeface="+mn-cs"/>
            </a:rPr>
            <a:t>を行った。</a:t>
          </a:r>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　・行財政改革により歳出を見直しつつ、財調基金の適正水準額の確保に努める。</a:t>
          </a:r>
          <a:endParaRPr lang="ja-JP" altLang="ja-JP" sz="1400">
            <a:effectLst/>
          </a:endParaRPr>
        </a:p>
        <a:p>
          <a:r>
            <a:rPr kumimoji="1" lang="ja-JP" altLang="ja-JP" sz="1400">
              <a:solidFill>
                <a:schemeClr val="dk1"/>
              </a:solidFill>
              <a:effectLst/>
              <a:latin typeface="+mn-lt"/>
              <a:ea typeface="+mn-ea"/>
              <a:cs typeface="+mn-cs"/>
            </a:rPr>
            <a:t>　・ふるさと納税寄附を積立てた「愛のまち建設基金」は、寄附目的に沿った事業のため取り崩す予定である。Ｒ</a:t>
          </a:r>
          <a:r>
            <a:rPr kumimoji="1" lang="en-US" altLang="ja-JP" sz="1400">
              <a:solidFill>
                <a:schemeClr val="dk1"/>
              </a:solidFill>
              <a:effectLst/>
              <a:latin typeface="+mn-lt"/>
              <a:ea typeface="+mn-ea"/>
              <a:cs typeface="+mn-cs"/>
            </a:rPr>
            <a:t>2</a:t>
          </a:r>
          <a:r>
            <a:rPr kumimoji="1" lang="ja-JP" altLang="ja-JP" sz="1400">
              <a:solidFill>
                <a:schemeClr val="dk1"/>
              </a:solidFill>
              <a:effectLst/>
              <a:latin typeface="+mn-lt"/>
              <a:ea typeface="+mn-ea"/>
              <a:cs typeface="+mn-cs"/>
            </a:rPr>
            <a:t>からはふるさと納税寄附の経費分見直しを行い、一般財源の負担を一定程度軽減することができている。基金も増加傾向にあり、事業実施についての検討を要する。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（基金の使途）</a:t>
          </a:r>
          <a:endParaRPr lang="ja-JP" altLang="ja-JP" sz="1400">
            <a:effectLst/>
          </a:endParaRPr>
        </a:p>
        <a:p>
          <a:r>
            <a:rPr kumimoji="1" lang="ja-JP" altLang="ja-JP" sz="1400">
              <a:solidFill>
                <a:schemeClr val="dk1"/>
              </a:solidFill>
              <a:effectLst/>
              <a:latin typeface="+mn-lt"/>
              <a:ea typeface="+mn-ea"/>
              <a:cs typeface="+mn-cs"/>
            </a:rPr>
            <a:t>　愛のまち建設基金：公共施設及び設備の充実など９つの指定事業に活用</a:t>
          </a:r>
          <a:endParaRPr lang="ja-JP" altLang="ja-JP" sz="1400">
            <a:effectLst/>
          </a:endParaRPr>
        </a:p>
        <a:p>
          <a:r>
            <a:rPr kumimoji="1" lang="ja-JP" altLang="ja-JP" sz="1400">
              <a:solidFill>
                <a:schemeClr val="dk1"/>
              </a:solidFill>
              <a:effectLst/>
              <a:latin typeface="+mn-lt"/>
              <a:ea typeface="+mn-ea"/>
              <a:cs typeface="+mn-cs"/>
            </a:rPr>
            <a:t>　地域福祉基金：健康及び生きがいづくりの推進その他の地域福祉施策の推進に活用</a:t>
          </a:r>
          <a:endParaRPr lang="ja-JP" altLang="ja-JP" sz="1400">
            <a:effectLst/>
          </a:endParaRPr>
        </a:p>
        <a:p>
          <a:r>
            <a:rPr kumimoji="1" lang="ja-JP" altLang="ja-JP" sz="1400">
              <a:solidFill>
                <a:schemeClr val="dk1"/>
              </a:solidFill>
              <a:effectLst/>
              <a:latin typeface="+mn-lt"/>
              <a:ea typeface="+mn-ea"/>
              <a:cs typeface="+mn-cs"/>
            </a:rPr>
            <a:t>　農業災害対策基金：農業災害の防止や発生した際の支援に活用</a:t>
          </a:r>
          <a:endParaRPr lang="ja-JP" altLang="ja-JP" sz="1400">
            <a:effectLst/>
          </a:endParaRPr>
        </a:p>
        <a:p>
          <a:r>
            <a:rPr kumimoji="1" lang="ja-JP" altLang="ja-JP" sz="1400">
              <a:solidFill>
                <a:schemeClr val="dk1"/>
              </a:solidFill>
              <a:effectLst/>
              <a:latin typeface="+mn-lt"/>
              <a:ea typeface="+mn-ea"/>
              <a:cs typeface="+mn-cs"/>
            </a:rPr>
            <a:t>　国鉄士幌線代替輸送確保基金：国鉄士幌線廃止に伴う代替輸送事業に要する財源として活用</a:t>
          </a:r>
          <a:endParaRPr lang="ja-JP" altLang="ja-JP" sz="1400">
            <a:effectLst/>
          </a:endParaRPr>
        </a:p>
        <a:p>
          <a:r>
            <a:rPr kumimoji="1" lang="ja-JP" altLang="ja-JP" sz="1400">
              <a:solidFill>
                <a:schemeClr val="dk1"/>
              </a:solidFill>
              <a:effectLst/>
              <a:latin typeface="+mn-lt"/>
              <a:ea typeface="+mn-ea"/>
              <a:cs typeface="+mn-cs"/>
            </a:rPr>
            <a:t>　肉牛生産安定事業基金：町内肉用牛の生産拡大とその飼養者の経営安定上必要な事業に活用</a:t>
          </a:r>
          <a:endParaRPr lang="ja-JP" altLang="ja-JP" sz="1400">
            <a:effectLst/>
          </a:endParaRPr>
        </a:p>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a:solidFill>
                <a:schemeClr val="dk1"/>
              </a:solidFill>
              <a:effectLst/>
              <a:latin typeface="+mn-lt"/>
              <a:ea typeface="+mn-ea"/>
              <a:cs typeface="+mn-cs"/>
            </a:rPr>
            <a:t>　愛のまち建設基金：ふるさと納税寄附を積み立てたことによる増加</a:t>
          </a:r>
          <a:endParaRPr lang="ja-JP" altLang="ja-JP" sz="1400">
            <a:effectLst/>
          </a:endParaRPr>
        </a:p>
        <a:p>
          <a:r>
            <a:rPr kumimoji="1" lang="ja-JP" altLang="ja-JP" sz="1400">
              <a:solidFill>
                <a:schemeClr val="dk1"/>
              </a:solidFill>
              <a:effectLst/>
              <a:latin typeface="+mn-lt"/>
              <a:ea typeface="+mn-ea"/>
              <a:cs typeface="+mn-cs"/>
            </a:rPr>
            <a:t>　国鉄士幌線代替輸送確保基金：代替輸送事業に充てたことよる減少</a:t>
          </a:r>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　愛のまち建設基金：ふるさと納税寄附の目的（９つの指定事業）に沿った事業に繰入予定。</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400">
              <a:solidFill>
                <a:schemeClr val="dk1"/>
              </a:solidFill>
              <a:effectLst/>
              <a:latin typeface="+mn-lt"/>
              <a:ea typeface="+mn-ea"/>
              <a:cs typeface="+mn-cs"/>
            </a:rPr>
            <a:t>　　適切な財源確保と歳出の精査により、実質単年度収支が黒字となったことから、</a:t>
          </a:r>
          <a:r>
            <a:rPr kumimoji="1" lang="en-US" altLang="ja-JP" sz="1400">
              <a:solidFill>
                <a:schemeClr val="dk1"/>
              </a:solidFill>
              <a:effectLst/>
              <a:latin typeface="+mn-lt"/>
              <a:ea typeface="+mn-ea"/>
              <a:cs typeface="+mn-cs"/>
            </a:rPr>
            <a:t>100</a:t>
          </a:r>
          <a:r>
            <a:rPr kumimoji="1" lang="ja-JP" altLang="ja-JP" sz="1400">
              <a:solidFill>
                <a:schemeClr val="dk1"/>
              </a:solidFill>
              <a:effectLst/>
              <a:latin typeface="+mn-lt"/>
              <a:ea typeface="+mn-ea"/>
              <a:cs typeface="+mn-cs"/>
            </a:rPr>
            <a:t>百万円の基金の積み増しを行った。</a:t>
          </a:r>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　行財政改革により歳出を見直しつつ、財調基金の適正水準額の確保に努める。</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a:solidFill>
                <a:schemeClr val="dk1"/>
              </a:solidFill>
              <a:effectLst/>
              <a:latin typeface="+mn-lt"/>
              <a:ea typeface="+mn-ea"/>
              <a:cs typeface="+mn-cs"/>
            </a:rPr>
            <a:t>　国保病院事業会計の病院債償還に対し、毎年度</a:t>
          </a:r>
          <a:r>
            <a:rPr kumimoji="1" lang="en-US" altLang="ja-JP" sz="1400">
              <a:solidFill>
                <a:schemeClr val="dk1"/>
              </a:solidFill>
              <a:effectLst/>
              <a:latin typeface="+mn-lt"/>
              <a:ea typeface="+mn-ea"/>
              <a:cs typeface="+mn-cs"/>
            </a:rPr>
            <a:t>45</a:t>
          </a:r>
          <a:r>
            <a:rPr kumimoji="1" lang="ja-JP" altLang="ja-JP" sz="1400">
              <a:solidFill>
                <a:schemeClr val="dk1"/>
              </a:solidFill>
              <a:effectLst/>
              <a:latin typeface="+mn-lt"/>
              <a:ea typeface="+mn-ea"/>
              <a:cs typeface="+mn-cs"/>
            </a:rPr>
            <a:t>百万円を取崩している。</a:t>
          </a:r>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a:solidFill>
                <a:schemeClr val="dk1"/>
              </a:solidFill>
              <a:effectLst/>
              <a:latin typeface="+mn-lt"/>
              <a:ea typeface="+mn-ea"/>
              <a:cs typeface="+mn-cs"/>
            </a:rPr>
            <a:t>　国保病院事業会計の病院債償還に対し、令和</a:t>
          </a:r>
          <a:r>
            <a:rPr kumimoji="1" lang="en-US" altLang="ja-JP" sz="1400">
              <a:solidFill>
                <a:schemeClr val="dk1"/>
              </a:solidFill>
              <a:effectLst/>
              <a:latin typeface="+mn-lt"/>
              <a:ea typeface="+mn-ea"/>
              <a:cs typeface="+mn-cs"/>
            </a:rPr>
            <a:t>12</a:t>
          </a:r>
          <a:r>
            <a:rPr kumimoji="1" lang="ja-JP" altLang="ja-JP" sz="1400">
              <a:solidFill>
                <a:schemeClr val="dk1"/>
              </a:solidFill>
              <a:effectLst/>
              <a:latin typeface="+mn-lt"/>
              <a:ea typeface="+mn-ea"/>
              <a:cs typeface="+mn-cs"/>
            </a:rPr>
            <a:t>年まで取崩しを継続する見込み。</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北海道士幌町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5,690
5,531
259.19
11,386,125
10,859,361
391,395
4,539,381
6,405,942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生産資材の高騰で基幹産業の農業がこれまでにない厳しい状況下においても、農業基盤の強さから町税を前年度と同水準に維持したことで、財政力指数は横ばいに推移し、類似団体内平均値とほぼ同水準となったところだが、農業所得の影響を受けやすいことから、引き続き行財政改革の実施により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42938</xdr:rowOff>
    </xdr:from>
    <xdr:to>
      <xdr:col>23</xdr:col>
      <xdr:colOff>133350</xdr:colOff>
      <xdr:row>44</xdr:row>
      <xdr:rowOff>153609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15138"/>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125686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6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153609</xdr:rowOff>
    </xdr:from>
    <xdr:to>
      <xdr:col>24</xdr:col>
      <xdr:colOff>12700</xdr:colOff>
      <xdr:row>44</xdr:row>
      <xdr:rowOff>153609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97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129315</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42938</xdr:rowOff>
    </xdr:from>
    <xdr:to>
      <xdr:col>24</xdr:col>
      <xdr:colOff>12700</xdr:colOff>
      <xdr:row>36</xdr:row>
      <xdr:rowOff>42938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129722</xdr:rowOff>
    </xdr:from>
    <xdr:to>
      <xdr:col>23</xdr:col>
      <xdr:colOff>133350</xdr:colOff>
      <xdr:row>43</xdr:row>
      <xdr:rowOff>129722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02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85470</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457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113393</xdr:rowOff>
    </xdr:from>
    <xdr:to>
      <xdr:col>23</xdr:col>
      <xdr:colOff>184150</xdr:colOff>
      <xdr:row>44</xdr:row>
      <xdr:rowOff>43543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129722</xdr:rowOff>
    </xdr:from>
    <xdr:to>
      <xdr:col>19</xdr:col>
      <xdr:colOff>133350</xdr:colOff>
      <xdr:row>43</xdr:row>
      <xdr:rowOff>129722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113393</xdr:rowOff>
    </xdr:from>
    <xdr:to>
      <xdr:col>19</xdr:col>
      <xdr:colOff>184150</xdr:colOff>
      <xdr:row>44</xdr:row>
      <xdr:rowOff>43543</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129722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113393</xdr:rowOff>
    </xdr:from>
    <xdr:to>
      <xdr:col>15</xdr:col>
      <xdr:colOff>133350</xdr:colOff>
      <xdr:row>44</xdr:row>
      <xdr:rowOff>43543</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129722</xdr:rowOff>
    </xdr:from>
    <xdr:to>
      <xdr:col>11</xdr:col>
      <xdr:colOff>31750</xdr:colOff>
      <xdr:row>43</xdr:row>
      <xdr:rowOff>129722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02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113393</xdr:rowOff>
    </xdr:from>
    <xdr:to>
      <xdr:col>11</xdr:col>
      <xdr:colOff>82550</xdr:colOff>
      <xdr:row>44</xdr:row>
      <xdr:rowOff>43543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16829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95449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19249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220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19249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22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78922</xdr:rowOff>
    </xdr:from>
    <xdr:to>
      <xdr:col>11</xdr:col>
      <xdr:colOff>82550</xdr:colOff>
      <xdr:row>44</xdr:row>
      <xdr:rowOff>9072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19249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22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78922</xdr:rowOff>
    </xdr:from>
    <xdr:to>
      <xdr:col>7</xdr:col>
      <xdr:colOff>31750</xdr:colOff>
      <xdr:row>44</xdr:row>
      <xdr:rowOff>9072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19249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22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時間外の縮減を図るとともに、事務事業の見直しを更に進めることで、物件費の抑制に努める。また、行財政改革の継続的な取り組みを通じて、直営施設の維持管理経費や扶助費等の福祉関係経費の増加をできる限り抑制するなど、経常的経費の削減を進め、比率の低減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56896</xdr:rowOff>
    </xdr:from>
    <xdr:to>
      <xdr:col>23</xdr:col>
      <xdr:colOff>133350</xdr:colOff>
      <xdr:row>66</xdr:row>
      <xdr:rowOff>169418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72446"/>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141495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57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169418</xdr:rowOff>
    </xdr:from>
    <xdr:to>
      <xdr:col>24</xdr:col>
      <xdr:colOff>12700</xdr:colOff>
      <xdr:row>66</xdr:row>
      <xdr:rowOff>169418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8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143273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15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56896</xdr:rowOff>
    </xdr:from>
    <xdr:to>
      <xdr:col>24</xdr:col>
      <xdr:colOff>12700</xdr:colOff>
      <xdr:row>59</xdr:row>
      <xdr:rowOff>56896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72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128778</xdr:rowOff>
    </xdr:from>
    <xdr:to>
      <xdr:col>23</xdr:col>
      <xdr:colOff>133350</xdr:colOff>
      <xdr:row>63</xdr:row>
      <xdr:rowOff>138430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3012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79011</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8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106934</xdr:rowOff>
    </xdr:from>
    <xdr:to>
      <xdr:col>23</xdr:col>
      <xdr:colOff>184150</xdr:colOff>
      <xdr:row>64</xdr:row>
      <xdr:rowOff>37084</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128778</xdr:rowOff>
    </xdr:from>
    <xdr:to>
      <xdr:col>19</xdr:col>
      <xdr:colOff>133350</xdr:colOff>
      <xdr:row>63</xdr:row>
      <xdr:rowOff>162560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93012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151147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22606</xdr:rowOff>
    </xdr:from>
    <xdr:to>
      <xdr:col>15</xdr:col>
      <xdr:colOff>82550</xdr:colOff>
      <xdr:row>63</xdr:row>
      <xdr:rowOff>162560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823956"/>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24892</xdr:rowOff>
    </xdr:from>
    <xdr:to>
      <xdr:col>15</xdr:col>
      <xdr:colOff>133350</xdr:colOff>
      <xdr:row>63</xdr:row>
      <xdr:rowOff>126492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26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136669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9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22606</xdr:rowOff>
    </xdr:from>
    <xdr:to>
      <xdr:col>11</xdr:col>
      <xdr:colOff>31750</xdr:colOff>
      <xdr:row>63</xdr:row>
      <xdr:rowOff>61214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82395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49022</xdr:rowOff>
    </xdr:from>
    <xdr:to>
      <xdr:col>7</xdr:col>
      <xdr:colOff>31750</xdr:colOff>
      <xdr:row>63</xdr:row>
      <xdr:rowOff>150622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135399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104157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77978</xdr:rowOff>
    </xdr:from>
    <xdr:to>
      <xdr:col>19</xdr:col>
      <xdr:colOff>184150</xdr:colOff>
      <xdr:row>64</xdr:row>
      <xdr:rowOff>8128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164355</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96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111760</xdr:rowOff>
    </xdr:from>
    <xdr:to>
      <xdr:col>15</xdr:col>
      <xdr:colOff>133350</xdr:colOff>
      <xdr:row>64</xdr:row>
      <xdr:rowOff>41910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26687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143256</xdr:rowOff>
    </xdr:from>
    <xdr:to>
      <xdr:col>11</xdr:col>
      <xdr:colOff>82550</xdr:colOff>
      <xdr:row>63</xdr:row>
      <xdr:rowOff>73406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58183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85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10414</xdr:rowOff>
    </xdr:from>
    <xdr:to>
      <xdr:col>7</xdr:col>
      <xdr:colOff>31750</xdr:colOff>
      <xdr:row>63</xdr:row>
      <xdr:rowOff>112014</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1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122191</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58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[527,499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道内でも数少ない町立高等学校を有していることに加えて、町立病院などの施設運営を直営で行っているため、</a:t>
          </a:r>
          <a:r>
            <a:rPr kumimoji="1" lang="en-US" altLang="ja-JP" sz="1300">
              <a:latin typeface="ＭＳ Ｐゴシック" panose="020B0600070205080204" pitchFamily="50" charset="-128"/>
              <a:ea typeface="ＭＳ Ｐゴシック" panose="020B0600070205080204" pitchFamily="50" charset="-128"/>
            </a:rPr>
            <a:t>527,499</a:t>
          </a:r>
          <a:r>
            <a:rPr kumimoji="1" lang="ja-JP" altLang="en-US" sz="1300">
              <a:latin typeface="ＭＳ Ｐゴシック" panose="020B0600070205080204" pitchFamily="50" charset="-128"/>
              <a:ea typeface="ＭＳ Ｐゴシック" panose="020B0600070205080204" pitchFamily="50" charset="-128"/>
            </a:rPr>
            <a:t>円と類似団体内平均値を大幅に上回っている。</a:t>
          </a:r>
        </a:p>
        <a:p>
          <a:r>
            <a:rPr kumimoji="1" lang="ja-JP" altLang="en-US" sz="1300">
              <a:latin typeface="ＭＳ Ｐゴシック" panose="020B0600070205080204" pitchFamily="50" charset="-128"/>
              <a:ea typeface="ＭＳ Ｐゴシック" panose="020B0600070205080204" pitchFamily="50" charset="-128"/>
            </a:rPr>
            <a:t>　昨今の物価高騰の影響により、今後も委託料・燃料費の増加が見込まれることから、事務事業の見直しを更に進め、コストの低減を図っていく。</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171126</xdr:rowOff>
    </xdr:from>
    <xdr:to>
      <xdr:col>23</xdr:col>
      <xdr:colOff>133350</xdr:colOff>
      <xdr:row>88</xdr:row>
      <xdr:rowOff>31454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887126"/>
          <a:ext cx="0" cy="1231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3531</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09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31454</xdr:rowOff>
    </xdr:from>
    <xdr:to>
      <xdr:col>24</xdr:col>
      <xdr:colOff>12700</xdr:colOff>
      <xdr:row>88</xdr:row>
      <xdr:rowOff>31454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1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86053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3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171126</xdr:rowOff>
    </xdr:from>
    <xdr:to>
      <xdr:col>24</xdr:col>
      <xdr:colOff>12700</xdr:colOff>
      <xdr:row>80</xdr:row>
      <xdr:rowOff>171126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88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168111</xdr:rowOff>
    </xdr:from>
    <xdr:to>
      <xdr:col>23</xdr:col>
      <xdr:colOff>133350</xdr:colOff>
      <xdr:row>85</xdr:row>
      <xdr:rowOff>98106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4569911"/>
          <a:ext cx="838200" cy="10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79794</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41386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63267</xdr:rowOff>
    </xdr:from>
    <xdr:to>
      <xdr:col>23</xdr:col>
      <xdr:colOff>184150</xdr:colOff>
      <xdr:row>83</xdr:row>
      <xdr:rowOff>164867</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429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101994</xdr:rowOff>
    </xdr:from>
    <xdr:to>
      <xdr:col>19</xdr:col>
      <xdr:colOff>133350</xdr:colOff>
      <xdr:row>84</xdr:row>
      <xdr:rowOff>168111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4503794"/>
          <a:ext cx="889000" cy="66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166067</xdr:rowOff>
    </xdr:from>
    <xdr:to>
      <xdr:col>19</xdr:col>
      <xdr:colOff>184150</xdr:colOff>
      <xdr:row>83</xdr:row>
      <xdr:rowOff>96217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422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106394</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93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45692</xdr:rowOff>
    </xdr:from>
    <xdr:to>
      <xdr:col>15</xdr:col>
      <xdr:colOff>82550</xdr:colOff>
      <xdr:row>84</xdr:row>
      <xdr:rowOff>101994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4447492"/>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137413</xdr:rowOff>
    </xdr:from>
    <xdr:to>
      <xdr:col>15</xdr:col>
      <xdr:colOff>133350</xdr:colOff>
      <xdr:row>83</xdr:row>
      <xdr:rowOff>67563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419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77740</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5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20069</xdr:rowOff>
    </xdr:from>
    <xdr:to>
      <xdr:col>11</xdr:col>
      <xdr:colOff>31750</xdr:colOff>
      <xdr:row>84</xdr:row>
      <xdr:rowOff>45692</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4421869"/>
          <a:ext cx="889000" cy="2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110922</xdr:rowOff>
    </xdr:from>
    <xdr:to>
      <xdr:col>11</xdr:col>
      <xdr:colOff>82550</xdr:colOff>
      <xdr:row>83</xdr:row>
      <xdr:rowOff>41072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416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51249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938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64208</xdr:rowOff>
    </xdr:from>
    <xdr:to>
      <xdr:col>7</xdr:col>
      <xdr:colOff>31750</xdr:colOff>
      <xdr:row>82</xdr:row>
      <xdr:rowOff>165808</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4535</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8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47306</xdr:rowOff>
    </xdr:from>
    <xdr:to>
      <xdr:col>23</xdr:col>
      <xdr:colOff>184150</xdr:colOff>
      <xdr:row>85</xdr:row>
      <xdr:rowOff>148906</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462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19383</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4592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117311</xdr:rowOff>
    </xdr:from>
    <xdr:to>
      <xdr:col>19</xdr:col>
      <xdr:colOff>184150</xdr:colOff>
      <xdr:row>85</xdr:row>
      <xdr:rowOff>47461</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451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32238</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4605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51194</xdr:rowOff>
    </xdr:from>
    <xdr:to>
      <xdr:col>15</xdr:col>
      <xdr:colOff>133350</xdr:colOff>
      <xdr:row>84</xdr:row>
      <xdr:rowOff>152794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445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137571</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4539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166342</xdr:rowOff>
    </xdr:from>
    <xdr:to>
      <xdr:col>11</xdr:col>
      <xdr:colOff>82550</xdr:colOff>
      <xdr:row>84</xdr:row>
      <xdr:rowOff>96492</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4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81269</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4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140719</xdr:rowOff>
    </xdr:from>
    <xdr:to>
      <xdr:col>7</xdr:col>
      <xdr:colOff>31750</xdr:colOff>
      <xdr:row>84</xdr:row>
      <xdr:rowOff>70869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437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55646</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445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退職者数の増加により若干の改善が図られたが、</a:t>
          </a:r>
          <a:r>
            <a:rPr kumimoji="1" lang="en-US" altLang="ja-JP" sz="1100">
              <a:solidFill>
                <a:schemeClr val="dk1"/>
              </a:solidFill>
              <a:effectLst/>
              <a:latin typeface="+mn-lt"/>
              <a:ea typeface="+mn-ea"/>
              <a:cs typeface="+mn-cs"/>
            </a:rPr>
            <a:t>97.7%</a:t>
          </a:r>
          <a:r>
            <a:rPr kumimoji="1" lang="ja-JP" altLang="ja-JP" sz="1100">
              <a:solidFill>
                <a:schemeClr val="dk1"/>
              </a:solidFill>
              <a:effectLst/>
              <a:latin typeface="+mn-lt"/>
              <a:ea typeface="+mn-ea"/>
              <a:cs typeface="+mn-cs"/>
            </a:rPr>
            <a:t>と類似団体平均を上回っている。過去には基本給の独自削減（平成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年度以降に緩和）を実施したこともあるが、今後においても、給与体系の検討・見直し等を通じ、引き続きラスパイレス指数の縮減に努める。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a:extLst>
            <a:ext uri="{FF2B5EF4-FFF2-40B4-BE49-F238E27FC236}">
              <a16:creationId xmlns:a16="http://schemas.microsoft.com/office/drawing/2014/main" id="{00000000-0008-0000-0300-0000F8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17639</xdr:rowOff>
    </xdr:from>
    <xdr:to>
      <xdr:col>81</xdr:col>
      <xdr:colOff>44450</xdr:colOff>
      <xdr:row>88</xdr:row>
      <xdr:rowOff>160866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7018000" y="13733639"/>
          <a:ext cx="0" cy="15148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50" name="給与水準   （国との比較）最小値テキスト">
          <a:extLst>
            <a:ext uri="{FF2B5EF4-FFF2-40B4-BE49-F238E27FC236}">
              <a16:creationId xmlns:a16="http://schemas.microsoft.com/office/drawing/2014/main" id="{00000000-0008-0000-0300-0000FA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104016</xdr:rowOff>
    </xdr:from>
    <xdr:ext cx="762000" cy="259045"/>
    <xdr:sp macro="" textlink="">
      <xdr:nvSpPr>
        <xdr:cNvPr id="252" name="給与水準   （国との比較）最大値テキスト">
          <a:extLst>
            <a:ext uri="{FF2B5EF4-FFF2-40B4-BE49-F238E27FC236}">
              <a16:creationId xmlns:a16="http://schemas.microsoft.com/office/drawing/2014/main" id="{00000000-0008-0000-0300-0000FC000000}"/>
            </a:ext>
          </a:extLst>
        </xdr:cNvPr>
        <xdr:cNvSpPr txBox="1"/>
      </xdr:nvSpPr>
      <xdr:spPr>
        <a:xfrm>
          <a:off x="17106900" y="1347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17639</xdr:rowOff>
    </xdr:from>
    <xdr:to>
      <xdr:col>81</xdr:col>
      <xdr:colOff>133350</xdr:colOff>
      <xdr:row>80</xdr:row>
      <xdr:rowOff>17639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3733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74789</xdr:rowOff>
    </xdr:from>
    <xdr:to>
      <xdr:col>81</xdr:col>
      <xdr:colOff>44450</xdr:colOff>
      <xdr:row>86</xdr:row>
      <xdr:rowOff>88195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6179800" y="1481948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155522</xdr:rowOff>
    </xdr:from>
    <xdr:ext cx="762000" cy="259045"/>
    <xdr:sp macro="" textlink="">
      <xdr:nvSpPr>
        <xdr:cNvPr id="255" name="給与水準   （国との比較）平均値テキスト">
          <a:extLst>
            <a:ext uri="{FF2B5EF4-FFF2-40B4-BE49-F238E27FC236}">
              <a16:creationId xmlns:a16="http://schemas.microsoft.com/office/drawing/2014/main" id="{00000000-0008-0000-0300-0000FF000000}"/>
            </a:ext>
          </a:extLst>
        </xdr:cNvPr>
        <xdr:cNvSpPr txBox="1"/>
      </xdr:nvSpPr>
      <xdr:spPr>
        <a:xfrm>
          <a:off x="17106900" y="14385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138995</xdr:rowOff>
    </xdr:from>
    <xdr:to>
      <xdr:col>81</xdr:col>
      <xdr:colOff>95250</xdr:colOff>
      <xdr:row>85</xdr:row>
      <xdr:rowOff>69145</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9672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88195</xdr:rowOff>
    </xdr:from>
    <xdr:to>
      <xdr:col>77</xdr:col>
      <xdr:colOff>44450</xdr:colOff>
      <xdr:row>86</xdr:row>
      <xdr:rowOff>155222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5290800" y="14832895"/>
          <a:ext cx="8890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98778</xdr:rowOff>
    </xdr:from>
    <xdr:to>
      <xdr:col>77</xdr:col>
      <xdr:colOff>95250</xdr:colOff>
      <xdr:row>85</xdr:row>
      <xdr:rowOff>28928</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129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39105</xdr:rowOff>
    </xdr:from>
    <xdr:ext cx="7366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5798800" y="142694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155222</xdr:rowOff>
    </xdr:from>
    <xdr:to>
      <xdr:col>72</xdr:col>
      <xdr:colOff>203200</xdr:colOff>
      <xdr:row>87</xdr:row>
      <xdr:rowOff>131234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4401800" y="14899922"/>
          <a:ext cx="889000" cy="1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39105</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909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50800</xdr:rowOff>
    </xdr:from>
    <xdr:to>
      <xdr:col>68</xdr:col>
      <xdr:colOff>152400</xdr:colOff>
      <xdr:row>87</xdr:row>
      <xdr:rowOff>131234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3512800" y="1496695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125589</xdr:rowOff>
    </xdr:from>
    <xdr:to>
      <xdr:col>68</xdr:col>
      <xdr:colOff>203200</xdr:colOff>
      <xdr:row>85</xdr:row>
      <xdr:rowOff>55739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4351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65916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020800" y="1429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23989</xdr:rowOff>
    </xdr:from>
    <xdr:to>
      <xdr:col>81</xdr:col>
      <xdr:colOff>95250</xdr:colOff>
      <xdr:row>86</xdr:row>
      <xdr:rowOff>125589</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967200" y="1476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167516</xdr:rowOff>
    </xdr:from>
    <xdr:ext cx="762000" cy="259045"/>
    <xdr:sp macro="" textlink="">
      <xdr:nvSpPr>
        <xdr:cNvPr id="274" name="給与水準   （国との比較）該当値テキスト">
          <a:extLst>
            <a:ext uri="{FF2B5EF4-FFF2-40B4-BE49-F238E27FC236}">
              <a16:creationId xmlns:a16="http://schemas.microsoft.com/office/drawing/2014/main" id="{00000000-0008-0000-0300-000012010000}"/>
            </a:ext>
          </a:extLst>
        </xdr:cNvPr>
        <xdr:cNvSpPr txBox="1"/>
      </xdr:nvSpPr>
      <xdr:spPr>
        <a:xfrm>
          <a:off x="17106900" y="1474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37395</xdr:rowOff>
    </xdr:from>
    <xdr:to>
      <xdr:col>77</xdr:col>
      <xdr:colOff>95250</xdr:colOff>
      <xdr:row>86</xdr:row>
      <xdr:rowOff>138995</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129000" y="1478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123772</xdr:rowOff>
    </xdr:from>
    <xdr:ext cx="7366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98800" y="14868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104422</xdr:rowOff>
    </xdr:from>
    <xdr:to>
      <xdr:col>73</xdr:col>
      <xdr:colOff>44450</xdr:colOff>
      <xdr:row>87</xdr:row>
      <xdr:rowOff>34572</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5240000" y="1484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19349</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909800" y="1493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80434</xdr:rowOff>
    </xdr:from>
    <xdr:to>
      <xdr:col>68</xdr:col>
      <xdr:colOff>203200</xdr:colOff>
      <xdr:row>88</xdr:row>
      <xdr:rowOff>10584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4351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166811</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020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86377</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131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退職者数に対して、計画的に新規採用を行っているところだが、町立高等学校を有していることに加えて、保育所などの施設運営を直営で行っているため、類似団体内平均値を大幅に上回っている。</a:t>
          </a:r>
          <a:endParaRPr lang="ja-JP" altLang="ja-JP" sz="1400">
            <a:effectLst/>
          </a:endParaRPr>
        </a:p>
        <a:p>
          <a:r>
            <a:rPr kumimoji="1" lang="ja-JP" altLang="ja-JP" sz="1100">
              <a:solidFill>
                <a:schemeClr val="dk1"/>
              </a:solidFill>
              <a:effectLst/>
              <a:latin typeface="+mn-lt"/>
              <a:ea typeface="+mn-ea"/>
              <a:cs typeface="+mn-cs"/>
            </a:rPr>
            <a:t>　民間でも実施可能な部分については、指定管理者制度の導入などにより委託化を進めるなど、より適切な定員管理に努めていく。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130378</xdr:rowOff>
    </xdr:from>
    <xdr:to>
      <xdr:col>81</xdr:col>
      <xdr:colOff>44450</xdr:colOff>
      <xdr:row>65</xdr:row>
      <xdr:rowOff>77851</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074478"/>
          <a:ext cx="0" cy="1147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49928</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194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77851</xdr:rowOff>
    </xdr:from>
    <xdr:to>
      <xdr:col>81</xdr:col>
      <xdr:colOff>133350</xdr:colOff>
      <xdr:row>65</xdr:row>
      <xdr:rowOff>77851</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222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45305</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81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130378</xdr:rowOff>
    </xdr:from>
    <xdr:to>
      <xdr:col>81</xdr:col>
      <xdr:colOff>133350</xdr:colOff>
      <xdr:row>58</xdr:row>
      <xdr:rowOff>130378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07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159309</xdr:rowOff>
    </xdr:from>
    <xdr:to>
      <xdr:col>81</xdr:col>
      <xdr:colOff>44450</xdr:colOff>
      <xdr:row>63</xdr:row>
      <xdr:rowOff>59284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789209"/>
          <a:ext cx="838200" cy="7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116120</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231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99593</xdr:rowOff>
    </xdr:from>
    <xdr:to>
      <xdr:col>81</xdr:col>
      <xdr:colOff>95250</xdr:colOff>
      <xdr:row>61</xdr:row>
      <xdr:rowOff>29743</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38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115392</xdr:rowOff>
    </xdr:from>
    <xdr:to>
      <xdr:col>77</xdr:col>
      <xdr:colOff>44450</xdr:colOff>
      <xdr:row>62</xdr:row>
      <xdr:rowOff>159309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745292"/>
          <a:ext cx="889000" cy="4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74499</xdr:rowOff>
    </xdr:from>
    <xdr:to>
      <xdr:col>77</xdr:col>
      <xdr:colOff>95250</xdr:colOff>
      <xdr:row>61</xdr:row>
      <xdr:rowOff>4649</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36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14826</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1303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111049</xdr:rowOff>
    </xdr:from>
    <xdr:to>
      <xdr:col>72</xdr:col>
      <xdr:colOff>203200</xdr:colOff>
      <xdr:row>62</xdr:row>
      <xdr:rowOff>115392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740949"/>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51816</xdr:rowOff>
    </xdr:from>
    <xdr:to>
      <xdr:col>73</xdr:col>
      <xdr:colOff>44450</xdr:colOff>
      <xdr:row>60</xdr:row>
      <xdr:rowOff>153416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33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163593</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107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95606</xdr:rowOff>
    </xdr:from>
    <xdr:to>
      <xdr:col>68</xdr:col>
      <xdr:colOff>152400</xdr:colOff>
      <xdr:row>62</xdr:row>
      <xdr:rowOff>111049</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725506"/>
          <a:ext cx="889000" cy="1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41681</xdr:rowOff>
    </xdr:from>
    <xdr:to>
      <xdr:col>68</xdr:col>
      <xdr:colOff>203200</xdr:colOff>
      <xdr:row>60</xdr:row>
      <xdr:rowOff>143281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32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153458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097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7417</xdr:rowOff>
    </xdr:from>
    <xdr:to>
      <xdr:col>64</xdr:col>
      <xdr:colOff>152400</xdr:colOff>
      <xdr:row>60</xdr:row>
      <xdr:rowOff>109017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29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119194</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06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8484</xdr:rowOff>
    </xdr:from>
    <xdr:to>
      <xdr:col>81</xdr:col>
      <xdr:colOff>95250</xdr:colOff>
      <xdr:row>63</xdr:row>
      <xdr:rowOff>110084</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80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152011</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781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108509</xdr:rowOff>
    </xdr:from>
    <xdr:to>
      <xdr:col>77</xdr:col>
      <xdr:colOff>95250</xdr:colOff>
      <xdr:row>63</xdr:row>
      <xdr:rowOff>38659</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73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23436</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824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64592</xdr:rowOff>
    </xdr:from>
    <xdr:to>
      <xdr:col>73</xdr:col>
      <xdr:colOff>44450</xdr:colOff>
      <xdr:row>62</xdr:row>
      <xdr:rowOff>166192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69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150969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78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60249</xdr:rowOff>
    </xdr:from>
    <xdr:to>
      <xdr:col>68</xdr:col>
      <xdr:colOff>203200</xdr:colOff>
      <xdr:row>62</xdr:row>
      <xdr:rowOff>161849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690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146626</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776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44806</xdr:rowOff>
    </xdr:from>
    <xdr:to>
      <xdr:col>64</xdr:col>
      <xdr:colOff>152400</xdr:colOff>
      <xdr:row>62</xdr:row>
      <xdr:rowOff>146406</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67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131183</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761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内平均値を下回っているが、近年実施した大型事業の起債償還が始まったことに加えて、公営企業に要する地方債償還の繰入金の増加により比率が上昇していることから、起債依存型の事業実施の見直しを通じて、急激な上昇の防止に努め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79375</xdr:rowOff>
    </xdr:from>
    <xdr:to>
      <xdr:col>85</xdr:col>
      <xdr:colOff>95250</xdr:colOff>
      <xdr:row>35</xdr:row>
      <xdr:rowOff>79375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108602</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38629</xdr:rowOff>
    </xdr:from>
    <xdr:to>
      <xdr:col>81</xdr:col>
      <xdr:colOff>44450</xdr:colOff>
      <xdr:row>44</xdr:row>
      <xdr:rowOff>165100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210829"/>
          <a:ext cx="0" cy="14980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137177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165100</xdr:rowOff>
    </xdr:from>
    <xdr:to>
      <xdr:col>81</xdr:col>
      <xdr:colOff>133350</xdr:colOff>
      <xdr:row>44</xdr:row>
      <xdr:rowOff>165100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125006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95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38629</xdr:rowOff>
    </xdr:from>
    <xdr:to>
      <xdr:col>81</xdr:col>
      <xdr:colOff>133350</xdr:colOff>
      <xdr:row>36</xdr:row>
      <xdr:rowOff>38629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210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26458</xdr:rowOff>
    </xdr:from>
    <xdr:to>
      <xdr:col>81</xdr:col>
      <xdr:colOff>44450</xdr:colOff>
      <xdr:row>40</xdr:row>
      <xdr:rowOff>106892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884458"/>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78440</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36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106363</xdr:rowOff>
    </xdr:from>
    <xdr:to>
      <xdr:col>81</xdr:col>
      <xdr:colOff>95250</xdr:colOff>
      <xdr:row>41</xdr:row>
      <xdr:rowOff>36513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107421</xdr:rowOff>
    </xdr:from>
    <xdr:to>
      <xdr:col>77</xdr:col>
      <xdr:colOff>44450</xdr:colOff>
      <xdr:row>40</xdr:row>
      <xdr:rowOff>26458</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793971"/>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106363</xdr:rowOff>
    </xdr:from>
    <xdr:to>
      <xdr:col>77</xdr:col>
      <xdr:colOff>95250</xdr:colOff>
      <xdr:row>41</xdr:row>
      <xdr:rowOff>36513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64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21290</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50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77258</xdr:rowOff>
    </xdr:from>
    <xdr:to>
      <xdr:col>72</xdr:col>
      <xdr:colOff>203200</xdr:colOff>
      <xdr:row>39</xdr:row>
      <xdr:rowOff>107421</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763808"/>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86254</xdr:rowOff>
    </xdr:from>
    <xdr:to>
      <xdr:col>73</xdr:col>
      <xdr:colOff>44450</xdr:colOff>
      <xdr:row>41</xdr:row>
      <xdr:rowOff>16404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4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1181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3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26988</xdr:rowOff>
    </xdr:from>
    <xdr:to>
      <xdr:col>68</xdr:col>
      <xdr:colOff>152400</xdr:colOff>
      <xdr:row>39</xdr:row>
      <xdr:rowOff>77258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713538"/>
          <a:ext cx="889000" cy="50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66146</xdr:rowOff>
    </xdr:from>
    <xdr:to>
      <xdr:col>68</xdr:col>
      <xdr:colOff>203200</xdr:colOff>
      <xdr:row>40</xdr:row>
      <xdr:rowOff>167746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152523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66146</xdr:rowOff>
    </xdr:from>
    <xdr:to>
      <xdr:col>64</xdr:col>
      <xdr:colOff>152400</xdr:colOff>
      <xdr:row>40</xdr:row>
      <xdr:rowOff>167746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152523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010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56092</xdr:rowOff>
    </xdr:from>
    <xdr:to>
      <xdr:col>81</xdr:col>
      <xdr:colOff>95250</xdr:colOff>
      <xdr:row>40</xdr:row>
      <xdr:rowOff>157692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72619</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75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147108</xdr:rowOff>
    </xdr:from>
    <xdr:to>
      <xdr:col>77</xdr:col>
      <xdr:colOff>95250</xdr:colOff>
      <xdr:row>40</xdr:row>
      <xdr:rowOff>77258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83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87435</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602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56621</xdr:rowOff>
    </xdr:from>
    <xdr:to>
      <xdr:col>73</xdr:col>
      <xdr:colOff>44450</xdr:colOff>
      <xdr:row>39</xdr:row>
      <xdr:rowOff>158221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743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168398</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512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26458</xdr:rowOff>
    </xdr:from>
    <xdr:to>
      <xdr:col>68</xdr:col>
      <xdr:colOff>203200</xdr:colOff>
      <xdr:row>39</xdr:row>
      <xdr:rowOff>128058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71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138235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81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147638</xdr:rowOff>
    </xdr:from>
    <xdr:to>
      <xdr:col>64</xdr:col>
      <xdr:colOff>152400</xdr:colOff>
      <xdr:row>39</xdr:row>
      <xdr:rowOff>77788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66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87965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3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将来負担額よりも充当可能財源が多い状況となっている。</a:t>
          </a:r>
          <a:endParaRPr lang="ja-JP" altLang="ja-JP" sz="1400">
            <a:effectLst/>
          </a:endParaRPr>
        </a:p>
        <a:p>
          <a:r>
            <a:rPr kumimoji="1" lang="ja-JP" altLang="ja-JP" sz="1100">
              <a:solidFill>
                <a:schemeClr val="dk1"/>
              </a:solidFill>
              <a:effectLst/>
              <a:latin typeface="+mn-lt"/>
              <a:ea typeface="+mn-ea"/>
              <a:cs typeface="+mn-cs"/>
            </a:rPr>
            <a:t>　今後も行財政改革を着実に進めるとともに、将来的負担額を少しでも軽減するよう、新規事業の実施等について総点検を図り、財政の健全化に努める。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82187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5408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54264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82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82187</xdr:rowOff>
    </xdr:from>
    <xdr:to>
      <xdr:col>81</xdr:col>
      <xdr:colOff>133350</xdr:colOff>
      <xdr:row>22</xdr:row>
      <xdr:rowOff>82187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北海道士幌町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5,690
5,531
259.19
11,386,125
10,859,361
391,395
4,539,381
6,405,942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類似団体内平均値と比較すると高いが、これは町立高等学校や保育所などの施設運営を直営で行っていることが一つの要因であり</a:t>
          </a:r>
          <a:r>
            <a:rPr lang="ja-JP"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各種業務の民間委託の推進や給与の適正化など、引き続き行財政改革の取り組みを通じて、人件費の抑制に努める。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37193</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95043"/>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123570</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37193</xdr:rowOff>
    </xdr:from>
    <xdr:to>
      <xdr:col>24</xdr:col>
      <xdr:colOff>114300</xdr:colOff>
      <xdr:row>33</xdr:row>
      <xdr:rowOff>37193</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156392</xdr:rowOff>
    </xdr:from>
    <xdr:to>
      <xdr:col>24</xdr:col>
      <xdr:colOff>25400</xdr:colOff>
      <xdr:row>37</xdr:row>
      <xdr:rowOff>56787</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328592"/>
          <a:ext cx="8382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4553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0053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159476</xdr:rowOff>
    </xdr:from>
    <xdr:to>
      <xdr:col>24</xdr:col>
      <xdr:colOff>76200</xdr:colOff>
      <xdr:row>36</xdr:row>
      <xdr:rowOff>89626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156392</xdr:rowOff>
    </xdr:from>
    <xdr:to>
      <xdr:col>19</xdr:col>
      <xdr:colOff>187325</xdr:colOff>
      <xdr:row>37</xdr:row>
      <xdr:rowOff>4536</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32859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94161</xdr:rowOff>
    </xdr:from>
    <xdr:to>
      <xdr:col>20</xdr:col>
      <xdr:colOff>38100</xdr:colOff>
      <xdr:row>36</xdr:row>
      <xdr:rowOff>24311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34488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8637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71483</xdr:rowOff>
    </xdr:from>
    <xdr:to>
      <xdr:col>15</xdr:col>
      <xdr:colOff>98425</xdr:colOff>
      <xdr:row>37</xdr:row>
      <xdr:rowOff>4536</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243683"/>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94161</xdr:rowOff>
    </xdr:from>
    <xdr:to>
      <xdr:col>15</xdr:col>
      <xdr:colOff>149225</xdr:colOff>
      <xdr:row>36</xdr:row>
      <xdr:rowOff>24311</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94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34488</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6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71483</xdr:rowOff>
    </xdr:from>
    <xdr:to>
      <xdr:col>11</xdr:col>
      <xdr:colOff>9525</xdr:colOff>
      <xdr:row>37</xdr:row>
      <xdr:rowOff>17599</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243683"/>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87630</xdr:rowOff>
    </xdr:from>
    <xdr:to>
      <xdr:col>11</xdr:col>
      <xdr:colOff>60325</xdr:colOff>
      <xdr:row>36</xdr:row>
      <xdr:rowOff>17780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27957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1089</xdr:rowOff>
    </xdr:from>
    <xdr:to>
      <xdr:col>6</xdr:col>
      <xdr:colOff>171450</xdr:colOff>
      <xdr:row>36</xdr:row>
      <xdr:rowOff>102689</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7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112866</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942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5987</xdr:rowOff>
    </xdr:from>
    <xdr:to>
      <xdr:col>24</xdr:col>
      <xdr:colOff>76200</xdr:colOff>
      <xdr:row>37</xdr:row>
      <xdr:rowOff>107587</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34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149514</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321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105592</xdr:rowOff>
    </xdr:from>
    <xdr:to>
      <xdr:col>20</xdr:col>
      <xdr:colOff>38100</xdr:colOff>
      <xdr:row>37</xdr:row>
      <xdr:rowOff>35742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27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20519</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364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125186</xdr:rowOff>
    </xdr:from>
    <xdr:to>
      <xdr:col>15</xdr:col>
      <xdr:colOff>149225</xdr:colOff>
      <xdr:row>37</xdr:row>
      <xdr:rowOff>55336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29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40113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383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20683</xdr:rowOff>
    </xdr:from>
    <xdr:to>
      <xdr:col>11</xdr:col>
      <xdr:colOff>60325</xdr:colOff>
      <xdr:row>36</xdr:row>
      <xdr:rowOff>122283</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19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107060</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279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138249</xdr:rowOff>
    </xdr:from>
    <xdr:to>
      <xdr:col>6</xdr:col>
      <xdr:colOff>171450</xdr:colOff>
      <xdr:row>37</xdr:row>
      <xdr:rowOff>68399</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310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53176</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396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類似団体内平均値と比較すると高いが、これは町立高等学校や保育所などの施設運営を直営で行っていることや、物価高騰による委託料・燃料費の増加が要因であるため、指定管理者制度の活用や民間委託の推進、運営体制の見直しを通して、コストの低減に努める。</a:t>
          </a:r>
          <a:endParaRPr lang="ja-JP" altLang="ja-JP">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60325</xdr:rowOff>
    </xdr:from>
    <xdr:to>
      <xdr:col>82</xdr:col>
      <xdr:colOff>107950</xdr:colOff>
      <xdr:row>21</xdr:row>
      <xdr:rowOff>107950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289175"/>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80027</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107950</xdr:rowOff>
    </xdr:from>
    <xdr:to>
      <xdr:col>82</xdr:col>
      <xdr:colOff>196850</xdr:colOff>
      <xdr:row>21</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146702</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2032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60325</xdr:rowOff>
    </xdr:from>
    <xdr:to>
      <xdr:col>82</xdr:col>
      <xdr:colOff>196850</xdr:colOff>
      <xdr:row>13</xdr:row>
      <xdr:rowOff>60325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289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69850</xdr:rowOff>
    </xdr:from>
    <xdr:to>
      <xdr:col>82</xdr:col>
      <xdr:colOff>107950</xdr:colOff>
      <xdr:row>19</xdr:row>
      <xdr:rowOff>41275</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3155950"/>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168927</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740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69850</xdr:rowOff>
    </xdr:from>
    <xdr:to>
      <xdr:col>78</xdr:col>
      <xdr:colOff>69850</xdr:colOff>
      <xdr:row>18</xdr:row>
      <xdr:rowOff>117475</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4782800" y="31559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95250</xdr:rowOff>
    </xdr:from>
    <xdr:to>
      <xdr:col>78</xdr:col>
      <xdr:colOff>120650</xdr:colOff>
      <xdr:row>17</xdr:row>
      <xdr:rowOff>25400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35577</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607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88900</xdr:rowOff>
    </xdr:from>
    <xdr:to>
      <xdr:col>73</xdr:col>
      <xdr:colOff>180975</xdr:colOff>
      <xdr:row>18</xdr:row>
      <xdr:rowOff>117475</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3003550"/>
          <a:ext cx="8890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57150</xdr:rowOff>
    </xdr:from>
    <xdr:to>
      <xdr:col>74</xdr:col>
      <xdr:colOff>31750</xdr:colOff>
      <xdr:row>16</xdr:row>
      <xdr:rowOff>158750</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80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56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69850</xdr:rowOff>
    </xdr:from>
    <xdr:to>
      <xdr:col>69</xdr:col>
      <xdr:colOff>92075</xdr:colOff>
      <xdr:row>17</xdr:row>
      <xdr:rowOff>88900</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a:off x="13004800" y="2984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142875</xdr:rowOff>
    </xdr:from>
    <xdr:to>
      <xdr:col>69</xdr:col>
      <xdr:colOff>142875</xdr:colOff>
      <xdr:row>16</xdr:row>
      <xdr:rowOff>73025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71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83202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48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152400</xdr:rowOff>
    </xdr:from>
    <xdr:to>
      <xdr:col>65</xdr:col>
      <xdr:colOff>53975</xdr:colOff>
      <xdr:row>16</xdr:row>
      <xdr:rowOff>82550</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92727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49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161925</xdr:rowOff>
    </xdr:from>
    <xdr:to>
      <xdr:col>82</xdr:col>
      <xdr:colOff>158750</xdr:colOff>
      <xdr:row>19</xdr:row>
      <xdr:rowOff>92075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324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134002</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3220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19050</xdr:rowOff>
    </xdr:from>
    <xdr:to>
      <xdr:col>78</xdr:col>
      <xdr:colOff>120650</xdr:colOff>
      <xdr:row>18</xdr:row>
      <xdr:rowOff>120650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310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105427</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319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66675</xdr:rowOff>
    </xdr:from>
    <xdr:to>
      <xdr:col>74</xdr:col>
      <xdr:colOff>31750</xdr:colOff>
      <xdr:row>18</xdr:row>
      <xdr:rowOff>168275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315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153052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323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38100</xdr:rowOff>
    </xdr:from>
    <xdr:to>
      <xdr:col>69</xdr:col>
      <xdr:colOff>142875</xdr:colOff>
      <xdr:row>17</xdr:row>
      <xdr:rowOff>139700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95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124477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303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社会福祉費や児童福祉費に要する臨時交付金等の特定財源もあり、類似団体内平均値を下回ってはいるが、国の施策にも注視しつつ引き続き適正な扶助に努める。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4240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127000</xdr:rowOff>
    </xdr:from>
    <xdr:to>
      <xdr:col>24</xdr:col>
      <xdr:colOff>25400</xdr:colOff>
      <xdr:row>54</xdr:row>
      <xdr:rowOff>50800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2138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48277</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8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127000</xdr:rowOff>
    </xdr:from>
    <xdr:to>
      <xdr:col>19</xdr:col>
      <xdr:colOff>187325</xdr:colOff>
      <xdr:row>53</xdr:row>
      <xdr:rowOff>127000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213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127000</xdr:rowOff>
    </xdr:from>
    <xdr:to>
      <xdr:col>15</xdr:col>
      <xdr:colOff>98425</xdr:colOff>
      <xdr:row>54</xdr:row>
      <xdr:rowOff>12700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flipV="1">
          <a:off x="2209800" y="92138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152400</xdr:rowOff>
    </xdr:from>
    <xdr:to>
      <xdr:col>15</xdr:col>
      <xdr:colOff>149225</xdr:colOff>
      <xdr:row>55</xdr:row>
      <xdr:rowOff>82550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67327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54</xdr:row>
      <xdr:rowOff>31750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2710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133350</xdr:rowOff>
    </xdr:from>
    <xdr:to>
      <xdr:col>11</xdr:col>
      <xdr:colOff>60325</xdr:colOff>
      <xdr:row>55</xdr:row>
      <xdr:rowOff>63500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48277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47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86377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0</xdr:rowOff>
    </xdr:from>
    <xdr:to>
      <xdr:col>24</xdr:col>
      <xdr:colOff>76200</xdr:colOff>
      <xdr:row>54</xdr:row>
      <xdr:rowOff>101600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16527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76200</xdr:rowOff>
    </xdr:from>
    <xdr:to>
      <xdr:col>20</xdr:col>
      <xdr:colOff>38100</xdr:colOff>
      <xdr:row>54</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16527</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893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76200</xdr:rowOff>
    </xdr:from>
    <xdr:to>
      <xdr:col>15</xdr:col>
      <xdr:colOff>149225</xdr:colOff>
      <xdr:row>54</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16527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133350</xdr:rowOff>
    </xdr:from>
    <xdr:to>
      <xdr:col>11</xdr:col>
      <xdr:colOff>60325</xdr:colOff>
      <xdr:row>54</xdr:row>
      <xdr:rowOff>63500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73677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152400</xdr:rowOff>
    </xdr:from>
    <xdr:to>
      <xdr:col>6</xdr:col>
      <xdr:colOff>171450</xdr:colOff>
      <xdr:row>54</xdr:row>
      <xdr:rowOff>82550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92727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行財政改革</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の取り組みにおいて、類似団体内平均値を下回っている。</a:t>
          </a:r>
          <a:endParaRPr lang="ja-JP" altLang="ja-JP" sz="1400">
            <a:effectLst/>
          </a:endParaRPr>
        </a:p>
        <a:p>
          <a:r>
            <a:rPr kumimoji="1" lang="ja-JP" altLang="ja-JP" sz="1100">
              <a:solidFill>
                <a:schemeClr val="dk1"/>
              </a:solidFill>
              <a:effectLst/>
              <a:latin typeface="+mn-lt"/>
              <a:ea typeface="+mn-ea"/>
              <a:cs typeface="+mn-cs"/>
            </a:rPr>
            <a:t>　今後は、各特別会計における自主財源の確保や民間委託等による経費の削減を図りながら、引き続き普通会計の負担額減少に努める。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8" name="その他グラフ枠">
          <a:extLst>
            <a:ext uri="{FF2B5EF4-FFF2-40B4-BE49-F238E27FC236}">
              <a16:creationId xmlns:a16="http://schemas.microsoft.com/office/drawing/2014/main" id="{00000000-0008-0000-0400-0000F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61</xdr:row>
      <xdr:rowOff>77470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6510000" y="91490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49547</xdr:rowOff>
    </xdr:from>
    <xdr:ext cx="762000" cy="259045"/>
    <xdr:sp macro="" textlink="">
      <xdr:nvSpPr>
        <xdr:cNvPr id="250" name="その他最小値テキスト">
          <a:extLst>
            <a:ext uri="{FF2B5EF4-FFF2-40B4-BE49-F238E27FC236}">
              <a16:creationId xmlns:a16="http://schemas.microsoft.com/office/drawing/2014/main" id="{00000000-0008-0000-0400-0000FA000000}"/>
            </a:ext>
          </a:extLst>
        </xdr:cNvPr>
        <xdr:cNvSpPr txBox="1"/>
      </xdr:nvSpPr>
      <xdr:spPr>
        <a:xfrm>
          <a:off x="16598900" y="1050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77470</xdr:rowOff>
    </xdr:from>
    <xdr:to>
      <xdr:col>82</xdr:col>
      <xdr:colOff>196850</xdr:colOff>
      <xdr:row>61</xdr:row>
      <xdr:rowOff>77470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6421100" y="105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52" name="その他最大値テキスト">
          <a:extLst>
            <a:ext uri="{FF2B5EF4-FFF2-40B4-BE49-F238E27FC236}">
              <a16:creationId xmlns:a16="http://schemas.microsoft.com/office/drawing/2014/main" id="{00000000-0008-0000-0400-0000FC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50800</xdr:rowOff>
    </xdr:from>
    <xdr:to>
      <xdr:col>82</xdr:col>
      <xdr:colOff>107950</xdr:colOff>
      <xdr:row>56</xdr:row>
      <xdr:rowOff>165100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5671800" y="96520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154957</xdr:rowOff>
    </xdr:from>
    <xdr:ext cx="762000" cy="259045"/>
    <xdr:sp macro="" textlink="">
      <xdr:nvSpPr>
        <xdr:cNvPr id="255" name="その他平均値テキスト">
          <a:extLst>
            <a:ext uri="{FF2B5EF4-FFF2-40B4-BE49-F238E27FC236}">
              <a16:creationId xmlns:a16="http://schemas.microsoft.com/office/drawing/2014/main" id="{00000000-0008-0000-0400-0000FF000000}"/>
            </a:ext>
          </a:extLst>
        </xdr:cNvPr>
        <xdr:cNvSpPr txBox="1"/>
      </xdr:nvSpPr>
      <xdr:spPr>
        <a:xfrm>
          <a:off x="16598900" y="97561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11430</xdr:rowOff>
    </xdr:from>
    <xdr:to>
      <xdr:col>82</xdr:col>
      <xdr:colOff>158750</xdr:colOff>
      <xdr:row>57</xdr:row>
      <xdr:rowOff>113030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64592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104140</xdr:rowOff>
    </xdr:from>
    <xdr:to>
      <xdr:col>78</xdr:col>
      <xdr:colOff>69850</xdr:colOff>
      <xdr:row>56</xdr:row>
      <xdr:rowOff>165100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4782800" y="97053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133350</xdr:rowOff>
    </xdr:from>
    <xdr:to>
      <xdr:col>78</xdr:col>
      <xdr:colOff>120650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5621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48277</xdr:rowOff>
    </xdr:from>
    <xdr:ext cx="7366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290800" y="999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66040</xdr:rowOff>
    </xdr:from>
    <xdr:to>
      <xdr:col>73</xdr:col>
      <xdr:colOff>180975</xdr:colOff>
      <xdr:row>56</xdr:row>
      <xdr:rowOff>104140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893800" y="96672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148590</xdr:rowOff>
    </xdr:from>
    <xdr:to>
      <xdr:col>74</xdr:col>
      <xdr:colOff>31750</xdr:colOff>
      <xdr:row>58</xdr:row>
      <xdr:rowOff>78740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4732000" y="992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63517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66040</xdr:rowOff>
    </xdr:from>
    <xdr:to>
      <xdr:col>69</xdr:col>
      <xdr:colOff>92075</xdr:colOff>
      <xdr:row>56</xdr:row>
      <xdr:rowOff>96520</xdr:rowOff>
    </xdr:to>
    <xdr:cxnSp macro="">
      <xdr:nvCxnSpPr>
        <xdr:cNvPr id="263" name="直線コネクタ 262">
          <a:extLst>
            <a:ext uri="{FF2B5EF4-FFF2-40B4-BE49-F238E27FC236}">
              <a16:creationId xmlns:a16="http://schemas.microsoft.com/office/drawing/2014/main" id="{00000000-0008-0000-0400-000007010000}"/>
            </a:ext>
          </a:extLst>
        </xdr:cNvPr>
        <xdr:cNvCxnSpPr/>
      </xdr:nvCxnSpPr>
      <xdr:spPr>
        <a:xfrm flipV="1">
          <a:off x="13004800" y="96672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140970</xdr:rowOff>
    </xdr:from>
    <xdr:to>
      <xdr:col>69</xdr:col>
      <xdr:colOff>142875</xdr:colOff>
      <xdr:row>58</xdr:row>
      <xdr:rowOff>71120</xdr:rowOff>
    </xdr:to>
    <xdr:sp macro="" textlink="">
      <xdr:nvSpPr>
        <xdr:cNvPr id="264" name="フローチャート: 判断 263">
          <a:extLst>
            <a:ext uri="{FF2B5EF4-FFF2-40B4-BE49-F238E27FC236}">
              <a16:creationId xmlns:a16="http://schemas.microsoft.com/office/drawing/2014/main" id="{00000000-0008-0000-0400-000008010000}"/>
            </a:ext>
          </a:extLst>
        </xdr:cNvPr>
        <xdr:cNvSpPr/>
      </xdr:nvSpPr>
      <xdr:spPr>
        <a:xfrm>
          <a:off x="13843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55897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3512800" y="999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xdr:rowOff>
    </xdr:from>
    <xdr:to>
      <xdr:col>65</xdr:col>
      <xdr:colOff>53975</xdr:colOff>
      <xdr:row>58</xdr:row>
      <xdr:rowOff>116840</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2954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101617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623800" y="1004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0</xdr:rowOff>
    </xdr:from>
    <xdr:to>
      <xdr:col>82</xdr:col>
      <xdr:colOff>158750</xdr:colOff>
      <xdr:row>56</xdr:row>
      <xdr:rowOff>101600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64592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16527</xdr:rowOff>
    </xdr:from>
    <xdr:ext cx="762000" cy="259045"/>
    <xdr:sp macro="" textlink="">
      <xdr:nvSpPr>
        <xdr:cNvPr id="274" name="その他該当値テキスト">
          <a:extLst>
            <a:ext uri="{FF2B5EF4-FFF2-40B4-BE49-F238E27FC236}">
              <a16:creationId xmlns:a16="http://schemas.microsoft.com/office/drawing/2014/main" id="{00000000-0008-0000-0400-000012010000}"/>
            </a:ext>
          </a:extLst>
        </xdr:cNvPr>
        <xdr:cNvSpPr txBox="1"/>
      </xdr:nvSpPr>
      <xdr:spPr>
        <a:xfrm>
          <a:off x="165989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53340</xdr:rowOff>
    </xdr:from>
    <xdr:to>
      <xdr:col>74</xdr:col>
      <xdr:colOff>31750</xdr:colOff>
      <xdr:row>56</xdr:row>
      <xdr:rowOff>154940</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4732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165117</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4401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15240</xdr:rowOff>
    </xdr:from>
    <xdr:to>
      <xdr:col>69</xdr:col>
      <xdr:colOff>142875</xdr:colOff>
      <xdr:row>56</xdr:row>
      <xdr:rowOff>116840</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3843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127017</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3512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45720</xdr:rowOff>
    </xdr:from>
    <xdr:to>
      <xdr:col>65</xdr:col>
      <xdr:colOff>53975</xdr:colOff>
      <xdr:row>56</xdr:row>
      <xdr:rowOff>147320</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29540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157497</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6238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行財政改革の取り組みにおいて、前年より</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ポイント低下した。</a:t>
          </a:r>
          <a:endParaRPr lang="ja-JP" altLang="ja-JP">
            <a:effectLst/>
          </a:endParaRPr>
        </a:p>
        <a:p>
          <a:r>
            <a:rPr kumimoji="1" lang="ja-JP" altLang="ja-JP" sz="1100">
              <a:solidFill>
                <a:schemeClr val="dk1"/>
              </a:solidFill>
              <a:effectLst/>
              <a:latin typeface="+mn-lt"/>
              <a:ea typeface="+mn-ea"/>
              <a:cs typeface="+mn-cs"/>
            </a:rPr>
            <a:t>　引き続き、行財政改革での補助金・助成金の見直しや廃止を検討しつつ、国保病院事業会計等、公営企業の経営改善に努める。</a:t>
          </a:r>
          <a:endParaRPr lang="ja-JP" altLang="ja-JP">
            <a:effectLst/>
          </a:endParaRPr>
        </a:p>
      </xdr:txBody>
    </xdr:sp>
    <xdr:clientData/>
  </xdr:twoCellAnchor>
  <xdr:oneCellAnchor>
    <xdr:from>
      <xdr:col>62</xdr:col>
      <xdr:colOff>6350</xdr:colOff>
      <xdr:row>29</xdr:row>
      <xdr:rowOff>107950</xdr:rowOff>
    </xdr:from>
    <xdr:ext cx="298543" cy="225703"/>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29845</xdr:rowOff>
    </xdr:from>
    <xdr:to>
      <xdr:col>82</xdr:col>
      <xdr:colOff>107950</xdr:colOff>
      <xdr:row>40</xdr:row>
      <xdr:rowOff>132715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687695"/>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104792</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2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132715</xdr:rowOff>
    </xdr:from>
    <xdr:to>
      <xdr:col>82</xdr:col>
      <xdr:colOff>196850</xdr:colOff>
      <xdr:row>40</xdr:row>
      <xdr:rowOff>132715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9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116222</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43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29845</xdr:rowOff>
    </xdr:from>
    <xdr:to>
      <xdr:col>82</xdr:col>
      <xdr:colOff>196850</xdr:colOff>
      <xdr:row>33</xdr:row>
      <xdr:rowOff>29845</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68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81280</xdr:rowOff>
    </xdr:from>
    <xdr:to>
      <xdr:col>82</xdr:col>
      <xdr:colOff>107950</xdr:colOff>
      <xdr:row>36</xdr:row>
      <xdr:rowOff>138430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25348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35577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036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19050</xdr:rowOff>
    </xdr:from>
    <xdr:to>
      <xdr:col>82</xdr:col>
      <xdr:colOff>158750</xdr:colOff>
      <xdr:row>36</xdr:row>
      <xdr:rowOff>120650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138430</xdr:rowOff>
    </xdr:from>
    <xdr:to>
      <xdr:col>78</xdr:col>
      <xdr:colOff>69850</xdr:colOff>
      <xdr:row>36</xdr:row>
      <xdr:rowOff>167005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4782800" y="63106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104775</xdr:rowOff>
    </xdr:from>
    <xdr:to>
      <xdr:col>78</xdr:col>
      <xdr:colOff>120650</xdr:colOff>
      <xdr:row>36</xdr:row>
      <xdr:rowOff>34925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10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45102</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5874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58420</xdr:rowOff>
    </xdr:from>
    <xdr:to>
      <xdr:col>73</xdr:col>
      <xdr:colOff>180975</xdr:colOff>
      <xdr:row>36</xdr:row>
      <xdr:rowOff>167005</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23062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59055</xdr:rowOff>
    </xdr:from>
    <xdr:to>
      <xdr:col>74</xdr:col>
      <xdr:colOff>31750</xdr:colOff>
      <xdr:row>35</xdr:row>
      <xdr:rowOff>160655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05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170832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5828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58420</xdr:rowOff>
    </xdr:from>
    <xdr:to>
      <xdr:col>69</xdr:col>
      <xdr:colOff>92075</xdr:colOff>
      <xdr:row>36</xdr:row>
      <xdr:rowOff>161290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23062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13335</xdr:rowOff>
    </xdr:from>
    <xdr:to>
      <xdr:col>69</xdr:col>
      <xdr:colOff>142875</xdr:colOff>
      <xdr:row>35</xdr:row>
      <xdr:rowOff>114935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125112</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78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64770</xdr:rowOff>
    </xdr:from>
    <xdr:to>
      <xdr:col>65</xdr:col>
      <xdr:colOff>53975</xdr:colOff>
      <xdr:row>35</xdr:row>
      <xdr:rowOff>166370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5097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2557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87630</xdr:rowOff>
    </xdr:from>
    <xdr:to>
      <xdr:col>78</xdr:col>
      <xdr:colOff>120650</xdr:colOff>
      <xdr:row>37</xdr:row>
      <xdr:rowOff>17780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2557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346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116205</xdr:rowOff>
    </xdr:from>
    <xdr:to>
      <xdr:col>74</xdr:col>
      <xdr:colOff>31750</xdr:colOff>
      <xdr:row>37</xdr:row>
      <xdr:rowOff>46355</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8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31132</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374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xdr:rowOff>
    </xdr:from>
    <xdr:to>
      <xdr:col>69</xdr:col>
      <xdr:colOff>142875</xdr:colOff>
      <xdr:row>36</xdr:row>
      <xdr:rowOff>109220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93997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110490</xdr:rowOff>
    </xdr:from>
    <xdr:to>
      <xdr:col>65</xdr:col>
      <xdr:colOff>53975</xdr:colOff>
      <xdr:row>37</xdr:row>
      <xdr:rowOff>40640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25417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36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観光</a:t>
          </a:r>
          <a:r>
            <a:rPr kumimoji="1" lang="ja-JP" altLang="ja-JP" sz="1100">
              <a:solidFill>
                <a:schemeClr val="dk1"/>
              </a:solidFill>
              <a:effectLst/>
              <a:latin typeface="+mn-lt"/>
              <a:ea typeface="+mn-ea"/>
              <a:cs typeface="+mn-cs"/>
            </a:rPr>
            <a:t>関係における辺地対策事業などの大型事業が償還開始となり増加見込みにあることから、今後も普通建設事業をはじめとする起債事業の見直し等を通じて抑制に努める。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39370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0950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11447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9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39370</xdr:rowOff>
    </xdr:from>
    <xdr:to>
      <xdr:col>24</xdr:col>
      <xdr:colOff>114300</xdr:colOff>
      <xdr:row>81</xdr:row>
      <xdr:rowOff>39370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926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31750</xdr:rowOff>
    </xdr:from>
    <xdr:to>
      <xdr:col>24</xdr:col>
      <xdr:colOff>25400</xdr:colOff>
      <xdr:row>76</xdr:row>
      <xdr:rowOff>46989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06195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46989</xdr:rowOff>
    </xdr:from>
    <xdr:to>
      <xdr:col>19</xdr:col>
      <xdr:colOff>187325</xdr:colOff>
      <xdr:row>76</xdr:row>
      <xdr:rowOff>54611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07718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129539</xdr:rowOff>
    </xdr:from>
    <xdr:to>
      <xdr:col>20</xdr:col>
      <xdr:colOff>38100</xdr:colOff>
      <xdr:row>77</xdr:row>
      <xdr:rowOff>59689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44466</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246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54611</xdr:rowOff>
    </xdr:from>
    <xdr:to>
      <xdr:col>15</xdr:col>
      <xdr:colOff>98425</xdr:colOff>
      <xdr:row>76</xdr:row>
      <xdr:rowOff>165100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084811"/>
          <a:ext cx="889000" cy="1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163830</xdr:rowOff>
    </xdr:from>
    <xdr:to>
      <xdr:col>15</xdr:col>
      <xdr:colOff>149225</xdr:colOff>
      <xdr:row>77</xdr:row>
      <xdr:rowOff>93980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78757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46989</xdr:rowOff>
    </xdr:from>
    <xdr:to>
      <xdr:col>11</xdr:col>
      <xdr:colOff>9525</xdr:colOff>
      <xdr:row>76</xdr:row>
      <xdr:rowOff>165100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077189"/>
          <a:ext cx="889000" cy="1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33038</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55897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152400</xdr:rowOff>
    </xdr:from>
    <xdr:to>
      <xdr:col>24</xdr:col>
      <xdr:colOff>76200</xdr:colOff>
      <xdr:row>76</xdr:row>
      <xdr:rowOff>82550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168927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167639</xdr:rowOff>
    </xdr:from>
    <xdr:to>
      <xdr:col>20</xdr:col>
      <xdr:colOff>38100</xdr:colOff>
      <xdr:row>76</xdr:row>
      <xdr:rowOff>97789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107967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795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3811</xdr:rowOff>
    </xdr:from>
    <xdr:to>
      <xdr:col>15</xdr:col>
      <xdr:colOff>149225</xdr:colOff>
      <xdr:row>76</xdr:row>
      <xdr:rowOff>105411</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115587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114300</xdr:rowOff>
    </xdr:from>
    <xdr:to>
      <xdr:col>11</xdr:col>
      <xdr:colOff>60325</xdr:colOff>
      <xdr:row>77</xdr:row>
      <xdr:rowOff>44450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54627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167639</xdr:rowOff>
    </xdr:from>
    <xdr:to>
      <xdr:col>6</xdr:col>
      <xdr:colOff>171450</xdr:colOff>
      <xdr:row>76</xdr:row>
      <xdr:rowOff>97789</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107967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物件費や補助費等の増加により</a:t>
          </a:r>
          <a:r>
            <a:rPr kumimoji="1" lang="en-US" altLang="ja-JP" sz="1100">
              <a:solidFill>
                <a:schemeClr val="dk1"/>
              </a:solidFill>
              <a:effectLst/>
              <a:latin typeface="+mn-lt"/>
              <a:ea typeface="+mn-ea"/>
              <a:cs typeface="+mn-cs"/>
            </a:rPr>
            <a:t>73.5%</a:t>
          </a:r>
          <a:r>
            <a:rPr kumimoji="1" lang="ja-JP" altLang="ja-JP" sz="1100">
              <a:solidFill>
                <a:schemeClr val="dk1"/>
              </a:solidFill>
              <a:effectLst/>
              <a:latin typeface="+mn-lt"/>
              <a:ea typeface="+mn-ea"/>
              <a:cs typeface="+mn-cs"/>
            </a:rPr>
            <a:t>と類似団体内平均値を上回っている。</a:t>
          </a:r>
          <a:endParaRPr lang="ja-JP" altLang="ja-JP" sz="1400">
            <a:effectLst/>
          </a:endParaRPr>
        </a:p>
        <a:p>
          <a:r>
            <a:rPr kumimoji="1" lang="ja-JP" altLang="ja-JP" sz="1100">
              <a:solidFill>
                <a:schemeClr val="dk1"/>
              </a:solidFill>
              <a:effectLst/>
              <a:latin typeface="+mn-lt"/>
              <a:ea typeface="+mn-ea"/>
              <a:cs typeface="+mn-cs"/>
            </a:rPr>
            <a:t>　今後も事務事業の見直しをはじめ、行財政改革の着実な推進を図ることで、コスト削減に努める。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119380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700000"/>
          <a:ext cx="0" cy="1135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91457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0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119380</xdr:rowOff>
    </xdr:from>
    <xdr:to>
      <xdr:col>82</xdr:col>
      <xdr:colOff>196850</xdr:colOff>
      <xdr:row>80</xdr:row>
      <xdr:rowOff>119380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3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8889</xdr:rowOff>
    </xdr:from>
    <xdr:to>
      <xdr:col>82</xdr:col>
      <xdr:colOff>107950</xdr:colOff>
      <xdr:row>78</xdr:row>
      <xdr:rowOff>31750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38198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50816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8889</xdr:rowOff>
    </xdr:from>
    <xdr:to>
      <xdr:col>78</xdr:col>
      <xdr:colOff>69850</xdr:colOff>
      <xdr:row>78</xdr:row>
      <xdr:rowOff>27939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4782800" y="133819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137161</xdr:rowOff>
    </xdr:from>
    <xdr:to>
      <xdr:col>78</xdr:col>
      <xdr:colOff>120650</xdr:colOff>
      <xdr:row>77</xdr:row>
      <xdr:rowOff>67311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77487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149861</xdr:rowOff>
    </xdr:from>
    <xdr:to>
      <xdr:col>73</xdr:col>
      <xdr:colOff>180975</xdr:colOff>
      <xdr:row>78</xdr:row>
      <xdr:rowOff>27939</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180061"/>
          <a:ext cx="889000" cy="22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91439</xdr:rowOff>
    </xdr:from>
    <xdr:to>
      <xdr:col>74</xdr:col>
      <xdr:colOff>31750</xdr:colOff>
      <xdr:row>77</xdr:row>
      <xdr:rowOff>21589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121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31767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149861</xdr:rowOff>
    </xdr:from>
    <xdr:to>
      <xdr:col>69</xdr:col>
      <xdr:colOff>92075</xdr:colOff>
      <xdr:row>77</xdr:row>
      <xdr:rowOff>127000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180061"/>
          <a:ext cx="889000" cy="148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15239</xdr:rowOff>
    </xdr:from>
    <xdr:to>
      <xdr:col>69</xdr:col>
      <xdr:colOff>142875</xdr:colOff>
      <xdr:row>76</xdr:row>
      <xdr:rowOff>116839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127017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133350</xdr:rowOff>
    </xdr:from>
    <xdr:to>
      <xdr:col>65</xdr:col>
      <xdr:colOff>53975</xdr:colOff>
      <xdr:row>77</xdr:row>
      <xdr:rowOff>63500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73677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152400</xdr:rowOff>
    </xdr:from>
    <xdr:to>
      <xdr:col>82</xdr:col>
      <xdr:colOff>158750</xdr:colOff>
      <xdr:row>78</xdr:row>
      <xdr:rowOff>82550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3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124477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129539</xdr:rowOff>
    </xdr:from>
    <xdr:to>
      <xdr:col>78</xdr:col>
      <xdr:colOff>120650</xdr:colOff>
      <xdr:row>78</xdr:row>
      <xdr:rowOff>59689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3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44466</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41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148589</xdr:rowOff>
    </xdr:from>
    <xdr:to>
      <xdr:col>74</xdr:col>
      <xdr:colOff>31750</xdr:colOff>
      <xdr:row>78</xdr:row>
      <xdr:rowOff>78739</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63516</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99061</xdr:rowOff>
    </xdr:from>
    <xdr:to>
      <xdr:col>69</xdr:col>
      <xdr:colOff>142875</xdr:colOff>
      <xdr:row>77</xdr:row>
      <xdr:rowOff>29211</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13988</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76200</xdr:rowOff>
    </xdr:from>
    <xdr:to>
      <xdr:col>65</xdr:col>
      <xdr:colOff>53975</xdr:colOff>
      <xdr:row>78</xdr:row>
      <xdr:rowOff>6350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162577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36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北海道士幌町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8785</xdr:rowOff>
    </xdr:from>
    <xdr:to>
      <xdr:col>29</xdr:col>
      <xdr:colOff>127000</xdr:colOff>
      <xdr:row>19</xdr:row>
      <xdr:rowOff>121814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13810"/>
          <a:ext cx="0" cy="13131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93891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399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121814</xdr:rowOff>
    </xdr:from>
    <xdr:to>
      <xdr:col>30</xdr:col>
      <xdr:colOff>25400</xdr:colOff>
      <xdr:row>19</xdr:row>
      <xdr:rowOff>121814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269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95162</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5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8785</xdr:rowOff>
    </xdr:from>
    <xdr:to>
      <xdr:col>30</xdr:col>
      <xdr:colOff>25400</xdr:colOff>
      <xdr:row>12</xdr:row>
      <xdr:rowOff>8785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138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17810</xdr:rowOff>
    </xdr:from>
    <xdr:to>
      <xdr:col>29</xdr:col>
      <xdr:colOff>127000</xdr:colOff>
      <xdr:row>15</xdr:row>
      <xdr:rowOff>131442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637185"/>
          <a:ext cx="647700" cy="1136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50584</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41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78507</xdr:rowOff>
    </xdr:from>
    <xdr:to>
      <xdr:col>29</xdr:col>
      <xdr:colOff>177800</xdr:colOff>
      <xdr:row>17</xdr:row>
      <xdr:rowOff>8657</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69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131442</xdr:rowOff>
    </xdr:from>
    <xdr:to>
      <xdr:col>26</xdr:col>
      <xdr:colOff>50800</xdr:colOff>
      <xdr:row>15</xdr:row>
      <xdr:rowOff>161042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750817"/>
          <a:ext cx="698500" cy="296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159633</xdr:rowOff>
    </xdr:from>
    <xdr:to>
      <xdr:col>26</xdr:col>
      <xdr:colOff>101600</xdr:colOff>
      <xdr:row>17</xdr:row>
      <xdr:rowOff>89783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50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74560</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36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161042</xdr:rowOff>
    </xdr:from>
    <xdr:to>
      <xdr:col>22</xdr:col>
      <xdr:colOff>114300</xdr:colOff>
      <xdr:row>15</xdr:row>
      <xdr:rowOff>163520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780417"/>
          <a:ext cx="698500" cy="24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30789</xdr:rowOff>
    </xdr:from>
    <xdr:to>
      <xdr:col>22</xdr:col>
      <xdr:colOff>165100</xdr:colOff>
      <xdr:row>17</xdr:row>
      <xdr:rowOff>132389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9930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117166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07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132229</xdr:rowOff>
    </xdr:from>
    <xdr:to>
      <xdr:col>18</xdr:col>
      <xdr:colOff>177800</xdr:colOff>
      <xdr:row>15</xdr:row>
      <xdr:rowOff>163520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2751604"/>
          <a:ext cx="698500" cy="312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55355</xdr:rowOff>
    </xdr:from>
    <xdr:to>
      <xdr:col>19</xdr:col>
      <xdr:colOff>38100</xdr:colOff>
      <xdr:row>17</xdr:row>
      <xdr:rowOff>156955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017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141732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104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81159</xdr:rowOff>
    </xdr:from>
    <xdr:to>
      <xdr:col>15</xdr:col>
      <xdr:colOff>101600</xdr:colOff>
      <xdr:row>18</xdr:row>
      <xdr:rowOff>11309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43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167536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29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138460</xdr:rowOff>
    </xdr:from>
    <xdr:to>
      <xdr:col>29</xdr:col>
      <xdr:colOff>177800</xdr:colOff>
      <xdr:row>15</xdr:row>
      <xdr:rowOff>68610</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586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154987</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43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80642</xdr:rowOff>
    </xdr:from>
    <xdr:to>
      <xdr:col>26</xdr:col>
      <xdr:colOff>101600</xdr:colOff>
      <xdr:row>16</xdr:row>
      <xdr:rowOff>10792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7000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20969</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468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110242</xdr:rowOff>
    </xdr:from>
    <xdr:to>
      <xdr:col>22</xdr:col>
      <xdr:colOff>165100</xdr:colOff>
      <xdr:row>16</xdr:row>
      <xdr:rowOff>40392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729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50569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498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112720</xdr:rowOff>
    </xdr:from>
    <xdr:to>
      <xdr:col>19</xdr:col>
      <xdr:colOff>38100</xdr:colOff>
      <xdr:row>16</xdr:row>
      <xdr:rowOff>42870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732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53047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50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81429</xdr:rowOff>
    </xdr:from>
    <xdr:to>
      <xdr:col>15</xdr:col>
      <xdr:colOff>101600</xdr:colOff>
      <xdr:row>16</xdr:row>
      <xdr:rowOff>11579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700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21756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469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295459</xdr:rowOff>
    </xdr:from>
    <xdr:to>
      <xdr:col>29</xdr:col>
      <xdr:colOff>127000</xdr:colOff>
      <xdr:row>38</xdr:row>
      <xdr:rowOff>168719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20009"/>
          <a:ext cx="0" cy="14163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140796</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60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168719</xdr:rowOff>
    </xdr:from>
    <xdr:to>
      <xdr:col>30</xdr:col>
      <xdr:colOff>25400</xdr:colOff>
      <xdr:row>38</xdr:row>
      <xdr:rowOff>168719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6363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38936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63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295459</xdr:rowOff>
    </xdr:from>
    <xdr:to>
      <xdr:col>30</xdr:col>
      <xdr:colOff>25400</xdr:colOff>
      <xdr:row>33</xdr:row>
      <xdr:rowOff>295459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200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59410</xdr:rowOff>
    </xdr:from>
    <xdr:to>
      <xdr:col>29</xdr:col>
      <xdr:colOff>127000</xdr:colOff>
      <xdr:row>35</xdr:row>
      <xdr:rowOff>130124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669760"/>
          <a:ext cx="647700" cy="70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300214</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9105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328137</xdr:rowOff>
    </xdr:from>
    <xdr:to>
      <xdr:col>29</xdr:col>
      <xdr:colOff>177800</xdr:colOff>
      <xdr:row>36</xdr:row>
      <xdr:rowOff>86837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9384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130124</xdr:rowOff>
    </xdr:from>
    <xdr:to>
      <xdr:col>26</xdr:col>
      <xdr:colOff>50800</xdr:colOff>
      <xdr:row>35</xdr:row>
      <xdr:rowOff>307460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740474"/>
          <a:ext cx="698500" cy="1773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332327</xdr:rowOff>
    </xdr:from>
    <xdr:to>
      <xdr:col>26</xdr:col>
      <xdr:colOff>101600</xdr:colOff>
      <xdr:row>36</xdr:row>
      <xdr:rowOff>91027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942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75804</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029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307460</xdr:rowOff>
    </xdr:from>
    <xdr:to>
      <xdr:col>22</xdr:col>
      <xdr:colOff>114300</xdr:colOff>
      <xdr:row>36</xdr:row>
      <xdr:rowOff>55276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917810"/>
          <a:ext cx="698500" cy="907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3010</xdr:rowOff>
    </xdr:from>
    <xdr:to>
      <xdr:col>22</xdr:col>
      <xdr:colOff>165100</xdr:colOff>
      <xdr:row>36</xdr:row>
      <xdr:rowOff>104610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9562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89387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04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55276</xdr:rowOff>
    </xdr:from>
    <xdr:to>
      <xdr:col>18</xdr:col>
      <xdr:colOff>177800</xdr:colOff>
      <xdr:row>37</xdr:row>
      <xdr:rowOff>17482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008526"/>
          <a:ext cx="698500" cy="1336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74733</xdr:rowOff>
    </xdr:from>
    <xdr:to>
      <xdr:col>19</xdr:col>
      <xdr:colOff>38100</xdr:colOff>
      <xdr:row>37</xdr:row>
      <xdr:rowOff>4883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279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161110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11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3353</xdr:rowOff>
    </xdr:from>
    <xdr:to>
      <xdr:col>15</xdr:col>
      <xdr:colOff>101600</xdr:colOff>
      <xdr:row>37</xdr:row>
      <xdr:rowOff>104953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1280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89730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214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8610</xdr:rowOff>
    </xdr:from>
    <xdr:to>
      <xdr:col>29</xdr:col>
      <xdr:colOff>177800</xdr:colOff>
      <xdr:row>35</xdr:row>
      <xdr:rowOff>110210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189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196587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464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79324</xdr:rowOff>
    </xdr:from>
    <xdr:to>
      <xdr:col>26</xdr:col>
      <xdr:colOff>101600</xdr:colOff>
      <xdr:row>35</xdr:row>
      <xdr:rowOff>180924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689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191101</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458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256660</xdr:rowOff>
    </xdr:from>
    <xdr:to>
      <xdr:col>22</xdr:col>
      <xdr:colOff>165100</xdr:colOff>
      <xdr:row>36</xdr:row>
      <xdr:rowOff>15360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670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25537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63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4476</xdr:rowOff>
    </xdr:from>
    <xdr:to>
      <xdr:col>19</xdr:col>
      <xdr:colOff>38100</xdr:colOff>
      <xdr:row>36</xdr:row>
      <xdr:rowOff>106076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577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116253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72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138132</xdr:rowOff>
    </xdr:from>
    <xdr:to>
      <xdr:col>15</xdr:col>
      <xdr:colOff>101600</xdr:colOff>
      <xdr:row>37</xdr:row>
      <xdr:rowOff>68282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0913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249909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860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北海道士幌町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5,690
5,531
259.19
11,386,125
10,859,361
391,395
4,539,381
6,405,942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91223</xdr:rowOff>
    </xdr:from>
    <xdr:to>
      <xdr:col>24</xdr:col>
      <xdr:colOff>62865</xdr:colOff>
      <xdr:row>38</xdr:row>
      <xdr:rowOff>164667</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577623"/>
          <a:ext cx="1270" cy="110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168494</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164667</xdr:rowOff>
    </xdr:from>
    <xdr:to>
      <xdr:col>24</xdr:col>
      <xdr:colOff>152400</xdr:colOff>
      <xdr:row>38</xdr:row>
      <xdr:rowOff>164667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7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37900</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35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91223</xdr:rowOff>
    </xdr:from>
    <xdr:to>
      <xdr:col>24</xdr:col>
      <xdr:colOff>152400</xdr:colOff>
      <xdr:row>32</xdr:row>
      <xdr:rowOff>91223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577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133880</xdr:rowOff>
    </xdr:from>
    <xdr:to>
      <xdr:col>24</xdr:col>
      <xdr:colOff>63500</xdr:colOff>
      <xdr:row>35</xdr:row>
      <xdr:rowOff>56224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963180"/>
          <a:ext cx="838200" cy="9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15778</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87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37351</xdr:rowOff>
    </xdr:from>
    <xdr:to>
      <xdr:col>24</xdr:col>
      <xdr:colOff>114300</xdr:colOff>
      <xdr:row>36</xdr:row>
      <xdr:rowOff>138951</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0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56224</xdr:rowOff>
    </xdr:from>
    <xdr:to>
      <xdr:col>19</xdr:col>
      <xdr:colOff>177800</xdr:colOff>
      <xdr:row>35</xdr:row>
      <xdr:rowOff>78440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056974"/>
          <a:ext cx="889000" cy="22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107174</xdr:rowOff>
    </xdr:from>
    <xdr:to>
      <xdr:col>20</xdr:col>
      <xdr:colOff>38100</xdr:colOff>
      <xdr:row>37</xdr:row>
      <xdr:rowOff>37324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28451</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372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78440</xdr:rowOff>
    </xdr:from>
    <xdr:to>
      <xdr:col>15</xdr:col>
      <xdr:colOff>50800</xdr:colOff>
      <xdr:row>35</xdr:row>
      <xdr:rowOff>111669</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079190"/>
          <a:ext cx="889000" cy="33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125485</xdr:rowOff>
    </xdr:from>
    <xdr:to>
      <xdr:col>15</xdr:col>
      <xdr:colOff>101600</xdr:colOff>
      <xdr:row>37</xdr:row>
      <xdr:rowOff>55635</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9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46762</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39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111669</xdr:rowOff>
    </xdr:from>
    <xdr:to>
      <xdr:col>10</xdr:col>
      <xdr:colOff>114300</xdr:colOff>
      <xdr:row>35</xdr:row>
      <xdr:rowOff>115446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112419"/>
          <a:ext cx="889000" cy="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140243</xdr:rowOff>
    </xdr:from>
    <xdr:to>
      <xdr:col>10</xdr:col>
      <xdr:colOff>165100</xdr:colOff>
      <xdr:row>37</xdr:row>
      <xdr:rowOff>70393</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61520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405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4021</xdr:rowOff>
    </xdr:from>
    <xdr:to>
      <xdr:col>6</xdr:col>
      <xdr:colOff>38100</xdr:colOff>
      <xdr:row>37</xdr:row>
      <xdr:rowOff>105621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34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96748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440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83080</xdr:rowOff>
    </xdr:from>
    <xdr:to>
      <xdr:col>24</xdr:col>
      <xdr:colOff>114300</xdr:colOff>
      <xdr:row>35</xdr:row>
      <xdr:rowOff>13230</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91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105957</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763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5424</xdr:rowOff>
    </xdr:from>
    <xdr:to>
      <xdr:col>20</xdr:col>
      <xdr:colOff>38100</xdr:colOff>
      <xdr:row>35</xdr:row>
      <xdr:rowOff>107024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00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123551</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781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27640</xdr:rowOff>
    </xdr:from>
    <xdr:to>
      <xdr:col>15</xdr:col>
      <xdr:colOff>101600</xdr:colOff>
      <xdr:row>35</xdr:row>
      <xdr:rowOff>129240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02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145767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803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60869</xdr:rowOff>
    </xdr:from>
    <xdr:to>
      <xdr:col>10</xdr:col>
      <xdr:colOff>165100</xdr:colOff>
      <xdr:row>35</xdr:row>
      <xdr:rowOff>162469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06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7546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836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64646</xdr:rowOff>
    </xdr:from>
    <xdr:to>
      <xdr:col>6</xdr:col>
      <xdr:colOff>38100</xdr:colOff>
      <xdr:row>35</xdr:row>
      <xdr:rowOff>166246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06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11323</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5840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58</xdr:row>
      <xdr:rowOff>73677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1001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166252</xdr:rowOff>
    </xdr:from>
    <xdr:to>
      <xdr:col>24</xdr:col>
      <xdr:colOff>62865</xdr:colOff>
      <xdr:row>59</xdr:row>
      <xdr:rowOff>49334</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67302"/>
          <a:ext cx="1270" cy="1597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53161</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68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49334</xdr:rowOff>
    </xdr:from>
    <xdr:to>
      <xdr:col>24</xdr:col>
      <xdr:colOff>152400</xdr:colOff>
      <xdr:row>59</xdr:row>
      <xdr:rowOff>49334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64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112929</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4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166252</xdr:rowOff>
    </xdr:from>
    <xdr:to>
      <xdr:col>24</xdr:col>
      <xdr:colOff>152400</xdr:colOff>
      <xdr:row>49</xdr:row>
      <xdr:rowOff>166252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6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163429</xdr:rowOff>
    </xdr:from>
    <xdr:to>
      <xdr:col>24</xdr:col>
      <xdr:colOff>63500</xdr:colOff>
      <xdr:row>56</xdr:row>
      <xdr:rowOff>72941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593179"/>
          <a:ext cx="838200" cy="8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156889</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58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7012</xdr:rowOff>
    </xdr:from>
    <xdr:to>
      <xdr:col>24</xdr:col>
      <xdr:colOff>114300</xdr:colOff>
      <xdr:row>57</xdr:row>
      <xdr:rowOff>108612</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9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72941</xdr:rowOff>
    </xdr:from>
    <xdr:to>
      <xdr:col>19</xdr:col>
      <xdr:colOff>177800</xdr:colOff>
      <xdr:row>56</xdr:row>
      <xdr:rowOff>162773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674141"/>
          <a:ext cx="889000" cy="89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47569</xdr:rowOff>
    </xdr:from>
    <xdr:to>
      <xdr:col>20</xdr:col>
      <xdr:colOff>38100</xdr:colOff>
      <xdr:row>57</xdr:row>
      <xdr:rowOff>149169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140296</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91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162773</xdr:rowOff>
    </xdr:from>
    <xdr:to>
      <xdr:col>15</xdr:col>
      <xdr:colOff>50800</xdr:colOff>
      <xdr:row>57</xdr:row>
      <xdr:rowOff>66060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763973"/>
          <a:ext cx="889000" cy="74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60641</xdr:rowOff>
    </xdr:from>
    <xdr:to>
      <xdr:col>15</xdr:col>
      <xdr:colOff>101600</xdr:colOff>
      <xdr:row>57</xdr:row>
      <xdr:rowOff>162241</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33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153368</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2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66060</xdr:rowOff>
    </xdr:from>
    <xdr:to>
      <xdr:col>10</xdr:col>
      <xdr:colOff>114300</xdr:colOff>
      <xdr:row>57</xdr:row>
      <xdr:rowOff>108565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38710"/>
          <a:ext cx="889000" cy="42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83558</xdr:rowOff>
    </xdr:from>
    <xdr:to>
      <xdr:col>10</xdr:col>
      <xdr:colOff>165100</xdr:colOff>
      <xdr:row>58</xdr:row>
      <xdr:rowOff>13708</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4835</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948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134418</xdr:rowOff>
    </xdr:from>
    <xdr:to>
      <xdr:col>6</xdr:col>
      <xdr:colOff>38100</xdr:colOff>
      <xdr:row>58</xdr:row>
      <xdr:rowOff>64568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0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55695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999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112629</xdr:rowOff>
    </xdr:from>
    <xdr:to>
      <xdr:col>24</xdr:col>
      <xdr:colOff>114300</xdr:colOff>
      <xdr:row>56</xdr:row>
      <xdr:rowOff>42779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54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135506</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393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22141</xdr:rowOff>
    </xdr:from>
    <xdr:to>
      <xdr:col>20</xdr:col>
      <xdr:colOff>38100</xdr:colOff>
      <xdr:row>56</xdr:row>
      <xdr:rowOff>123741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62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140268</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398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111973</xdr:rowOff>
    </xdr:from>
    <xdr:to>
      <xdr:col>15</xdr:col>
      <xdr:colOff>101600</xdr:colOff>
      <xdr:row>57</xdr:row>
      <xdr:rowOff>42123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13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58650</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488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15260</xdr:rowOff>
    </xdr:from>
    <xdr:to>
      <xdr:col>10</xdr:col>
      <xdr:colOff>165100</xdr:colOff>
      <xdr:row>57</xdr:row>
      <xdr:rowOff>116860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78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133387</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56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57765</xdr:rowOff>
    </xdr:from>
    <xdr:to>
      <xdr:col>6</xdr:col>
      <xdr:colOff>38100</xdr:colOff>
      <xdr:row>57</xdr:row>
      <xdr:rowOff>159365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3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4442</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605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127846</xdr:rowOff>
    </xdr:from>
    <xdr:to>
      <xdr:col>24</xdr:col>
      <xdr:colOff>62865</xdr:colOff>
      <xdr:row>79</xdr:row>
      <xdr:rowOff>98062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29346"/>
          <a:ext cx="1270" cy="151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101889</xdr:rowOff>
    </xdr:from>
    <xdr:ext cx="313932"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6464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98062</xdr:rowOff>
    </xdr:from>
    <xdr:to>
      <xdr:col>24</xdr:col>
      <xdr:colOff>152400</xdr:colOff>
      <xdr:row>79</xdr:row>
      <xdr:rowOff>98062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642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74523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04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127846</xdr:rowOff>
    </xdr:from>
    <xdr:to>
      <xdr:col>24</xdr:col>
      <xdr:colOff>152400</xdr:colOff>
      <xdr:row>70</xdr:row>
      <xdr:rowOff>127846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29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45614</xdr:rowOff>
    </xdr:from>
    <xdr:to>
      <xdr:col>24</xdr:col>
      <xdr:colOff>63500</xdr:colOff>
      <xdr:row>77</xdr:row>
      <xdr:rowOff>84559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247264"/>
          <a:ext cx="838200" cy="38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9282</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39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157855</xdr:rowOff>
    </xdr:from>
    <xdr:to>
      <xdr:col>24</xdr:col>
      <xdr:colOff>114300</xdr:colOff>
      <xdr:row>77</xdr:row>
      <xdr:rowOff>88005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8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25400</xdr:rowOff>
    </xdr:from>
    <xdr:to>
      <xdr:col>19</xdr:col>
      <xdr:colOff>177800</xdr:colOff>
      <xdr:row>77</xdr:row>
      <xdr:rowOff>45614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227050"/>
          <a:ext cx="889000" cy="20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25676</xdr:rowOff>
    </xdr:from>
    <xdr:to>
      <xdr:col>20</xdr:col>
      <xdr:colOff>38100</xdr:colOff>
      <xdr:row>77</xdr:row>
      <xdr:rowOff>127276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2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118403</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30111" y="1332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25400</xdr:rowOff>
    </xdr:from>
    <xdr:to>
      <xdr:col>15</xdr:col>
      <xdr:colOff>50800</xdr:colOff>
      <xdr:row>77</xdr:row>
      <xdr:rowOff>61176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227050"/>
          <a:ext cx="889000" cy="3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38264</xdr:rowOff>
    </xdr:from>
    <xdr:to>
      <xdr:col>15</xdr:col>
      <xdr:colOff>101600</xdr:colOff>
      <xdr:row>77</xdr:row>
      <xdr:rowOff>139864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3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130991</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41111" y="1333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54155</xdr:rowOff>
    </xdr:from>
    <xdr:to>
      <xdr:col>10</xdr:col>
      <xdr:colOff>114300</xdr:colOff>
      <xdr:row>77</xdr:row>
      <xdr:rowOff>61176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255805"/>
          <a:ext cx="889000" cy="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57860</xdr:rowOff>
    </xdr:from>
    <xdr:to>
      <xdr:col>10</xdr:col>
      <xdr:colOff>165100</xdr:colOff>
      <xdr:row>77</xdr:row>
      <xdr:rowOff>159460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5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150587</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52111" y="1335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95659</xdr:rowOff>
    </xdr:from>
    <xdr:to>
      <xdr:col>6</xdr:col>
      <xdr:colOff>38100</xdr:colOff>
      <xdr:row>78</xdr:row>
      <xdr:rowOff>25809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97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16936</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63111" y="1339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33759</xdr:rowOff>
    </xdr:from>
    <xdr:to>
      <xdr:col>24</xdr:col>
      <xdr:colOff>114300</xdr:colOff>
      <xdr:row>77</xdr:row>
      <xdr:rowOff>135359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3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12186</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13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166264</xdr:rowOff>
    </xdr:from>
    <xdr:to>
      <xdr:col>20</xdr:col>
      <xdr:colOff>38100</xdr:colOff>
      <xdr:row>77</xdr:row>
      <xdr:rowOff>96414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19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112941</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97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146050</xdr:rowOff>
    </xdr:from>
    <xdr:to>
      <xdr:col>15</xdr:col>
      <xdr:colOff>101600</xdr:colOff>
      <xdr:row>77</xdr:row>
      <xdr:rowOff>76200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17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92727</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95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10376</xdr:rowOff>
    </xdr:from>
    <xdr:to>
      <xdr:col>10</xdr:col>
      <xdr:colOff>165100</xdr:colOff>
      <xdr:row>77</xdr:row>
      <xdr:rowOff>111976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21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128503</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98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3355</xdr:rowOff>
    </xdr:from>
    <xdr:to>
      <xdr:col>6</xdr:col>
      <xdr:colOff>38100</xdr:colOff>
      <xdr:row>77</xdr:row>
      <xdr:rowOff>104955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0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121482</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63111" y="1298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70791</xdr:rowOff>
    </xdr:from>
    <xdr:to>
      <xdr:col>24</xdr:col>
      <xdr:colOff>62865</xdr:colOff>
      <xdr:row>98</xdr:row>
      <xdr:rowOff>88860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01291"/>
          <a:ext cx="1270" cy="1389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92687</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89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88860</xdr:rowOff>
    </xdr:from>
    <xdr:to>
      <xdr:col>24</xdr:col>
      <xdr:colOff>152400</xdr:colOff>
      <xdr:row>98</xdr:row>
      <xdr:rowOff>88860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89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17468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76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70791</xdr:rowOff>
    </xdr:from>
    <xdr:to>
      <xdr:col>24</xdr:col>
      <xdr:colOff>152400</xdr:colOff>
      <xdr:row>90</xdr:row>
      <xdr:rowOff>70791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0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110705</xdr:rowOff>
    </xdr:from>
    <xdr:to>
      <xdr:col>24</xdr:col>
      <xdr:colOff>63500</xdr:colOff>
      <xdr:row>96</xdr:row>
      <xdr:rowOff>145123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3797300" y="16569905"/>
          <a:ext cx="838200" cy="3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86603</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2029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63726</xdr:rowOff>
    </xdr:from>
    <xdr:to>
      <xdr:col>24</xdr:col>
      <xdr:colOff>114300</xdr:colOff>
      <xdr:row>95</xdr:row>
      <xdr:rowOff>165326</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35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110705</xdr:rowOff>
    </xdr:from>
    <xdr:to>
      <xdr:col>19</xdr:col>
      <xdr:colOff>177800</xdr:colOff>
      <xdr:row>97</xdr:row>
      <xdr:rowOff>17563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569905"/>
          <a:ext cx="889000" cy="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99516</xdr:rowOff>
    </xdr:from>
    <xdr:to>
      <xdr:col>20</xdr:col>
      <xdr:colOff>38100</xdr:colOff>
      <xdr:row>96</xdr:row>
      <xdr:rowOff>29666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8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46193</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16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69135</xdr:rowOff>
    </xdr:from>
    <xdr:to>
      <xdr:col>15</xdr:col>
      <xdr:colOff>50800</xdr:colOff>
      <xdr:row>97</xdr:row>
      <xdr:rowOff>17563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528335"/>
          <a:ext cx="889000" cy="11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20284</xdr:rowOff>
    </xdr:from>
    <xdr:to>
      <xdr:col>15</xdr:col>
      <xdr:colOff>101600</xdr:colOff>
      <xdr:row>96</xdr:row>
      <xdr:rowOff>121884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7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138411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25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69135</xdr:rowOff>
    </xdr:from>
    <xdr:to>
      <xdr:col>10</xdr:col>
      <xdr:colOff>114300</xdr:colOff>
      <xdr:row>97</xdr:row>
      <xdr:rowOff>112716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528335"/>
          <a:ext cx="889000" cy="21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86385</xdr:rowOff>
    </xdr:from>
    <xdr:to>
      <xdr:col>10</xdr:col>
      <xdr:colOff>165100</xdr:colOff>
      <xdr:row>96</xdr:row>
      <xdr:rowOff>16535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37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33062</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6149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18373</xdr:rowOff>
    </xdr:from>
    <xdr:to>
      <xdr:col>6</xdr:col>
      <xdr:colOff>38100</xdr:colOff>
      <xdr:row>97</xdr:row>
      <xdr:rowOff>119973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4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136500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42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94323</xdr:rowOff>
    </xdr:from>
    <xdr:to>
      <xdr:col>24</xdr:col>
      <xdr:colOff>114300</xdr:colOff>
      <xdr:row>97</xdr:row>
      <xdr:rowOff>24473</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55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72750</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53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59905</xdr:rowOff>
    </xdr:from>
    <xdr:to>
      <xdr:col>20</xdr:col>
      <xdr:colOff>38100</xdr:colOff>
      <xdr:row>96</xdr:row>
      <xdr:rowOff>161505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51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152632</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61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138213</xdr:rowOff>
    </xdr:from>
    <xdr:to>
      <xdr:col>15</xdr:col>
      <xdr:colOff>101600</xdr:colOff>
      <xdr:row>97</xdr:row>
      <xdr:rowOff>68363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59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59490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69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18335</xdr:rowOff>
    </xdr:from>
    <xdr:to>
      <xdr:col>10</xdr:col>
      <xdr:colOff>165100</xdr:colOff>
      <xdr:row>96</xdr:row>
      <xdr:rowOff>119935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47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111062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57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61916</xdr:rowOff>
    </xdr:from>
    <xdr:to>
      <xdr:col>6</xdr:col>
      <xdr:colOff>38100</xdr:colOff>
      <xdr:row>97</xdr:row>
      <xdr:rowOff>163516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69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154643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785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160815</xdr:rowOff>
    </xdr:from>
    <xdr:to>
      <xdr:col>54</xdr:col>
      <xdr:colOff>189865</xdr:colOff>
      <xdr:row>38</xdr:row>
      <xdr:rowOff>24089</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304315"/>
          <a:ext cx="1270" cy="1234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27916</xdr:rowOff>
    </xdr:from>
    <xdr:ext cx="599010"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4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24089</xdr:rowOff>
    </xdr:from>
    <xdr:to>
      <xdr:col>55</xdr:col>
      <xdr:colOff>88900</xdr:colOff>
      <xdr:row>38</xdr:row>
      <xdr:rowOff>24089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107492</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5079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160815</xdr:rowOff>
    </xdr:from>
    <xdr:to>
      <xdr:col>55</xdr:col>
      <xdr:colOff>88900</xdr:colOff>
      <xdr:row>30</xdr:row>
      <xdr:rowOff>160815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304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98649</xdr:rowOff>
    </xdr:from>
    <xdr:to>
      <xdr:col>55</xdr:col>
      <xdr:colOff>0</xdr:colOff>
      <xdr:row>35</xdr:row>
      <xdr:rowOff>145337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5756499"/>
          <a:ext cx="838200" cy="389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55617</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227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77190</xdr:rowOff>
    </xdr:from>
    <xdr:to>
      <xdr:col>55</xdr:col>
      <xdr:colOff>50800</xdr:colOff>
      <xdr:row>37</xdr:row>
      <xdr:rowOff>7340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138107</xdr:rowOff>
    </xdr:from>
    <xdr:to>
      <xdr:col>50</xdr:col>
      <xdr:colOff>114300</xdr:colOff>
      <xdr:row>35</xdr:row>
      <xdr:rowOff>145337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8750300" y="6138857"/>
          <a:ext cx="889000" cy="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121150</xdr:rowOff>
    </xdr:from>
    <xdr:to>
      <xdr:col>50</xdr:col>
      <xdr:colOff>165100</xdr:colOff>
      <xdr:row>37</xdr:row>
      <xdr:rowOff>51300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42427</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386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138107</xdr:rowOff>
    </xdr:from>
    <xdr:to>
      <xdr:col>45</xdr:col>
      <xdr:colOff>177800</xdr:colOff>
      <xdr:row>36</xdr:row>
      <xdr:rowOff>25137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7861300" y="6138857"/>
          <a:ext cx="889000" cy="58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141773</xdr:rowOff>
    </xdr:from>
    <xdr:to>
      <xdr:col>46</xdr:col>
      <xdr:colOff>38100</xdr:colOff>
      <xdr:row>37</xdr:row>
      <xdr:rowOff>71923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313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63050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406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97984</xdr:rowOff>
    </xdr:from>
    <xdr:to>
      <xdr:col>41</xdr:col>
      <xdr:colOff>50800</xdr:colOff>
      <xdr:row>36</xdr:row>
      <xdr:rowOff>25137</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098734"/>
          <a:ext cx="889000" cy="98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2621</xdr:rowOff>
    </xdr:from>
    <xdr:to>
      <xdr:col>41</xdr:col>
      <xdr:colOff>101600</xdr:colOff>
      <xdr:row>37</xdr:row>
      <xdr:rowOff>104221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34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95348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43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148479</xdr:rowOff>
    </xdr:from>
    <xdr:to>
      <xdr:col>36</xdr:col>
      <xdr:colOff>165100</xdr:colOff>
      <xdr:row>36</xdr:row>
      <xdr:rowOff>78629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4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69756</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24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47849</xdr:rowOff>
    </xdr:from>
    <xdr:to>
      <xdr:col>55</xdr:col>
      <xdr:colOff>50800</xdr:colOff>
      <xdr:row>33</xdr:row>
      <xdr:rowOff>149449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570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70726</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5557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94537</xdr:rowOff>
    </xdr:from>
    <xdr:to>
      <xdr:col>50</xdr:col>
      <xdr:colOff>165100</xdr:colOff>
      <xdr:row>36</xdr:row>
      <xdr:rowOff>24687</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09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41214</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5870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87307</xdr:rowOff>
    </xdr:from>
    <xdr:to>
      <xdr:col>46</xdr:col>
      <xdr:colOff>38100</xdr:colOff>
      <xdr:row>36</xdr:row>
      <xdr:rowOff>17457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08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33984</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5863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145787</xdr:rowOff>
    </xdr:from>
    <xdr:to>
      <xdr:col>41</xdr:col>
      <xdr:colOff>101600</xdr:colOff>
      <xdr:row>36</xdr:row>
      <xdr:rowOff>75937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146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92464</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921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47184</xdr:rowOff>
    </xdr:from>
    <xdr:to>
      <xdr:col>36</xdr:col>
      <xdr:colOff>165100</xdr:colOff>
      <xdr:row>35</xdr:row>
      <xdr:rowOff>148784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047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165311</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823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140446</xdr:rowOff>
    </xdr:from>
    <xdr:to>
      <xdr:col>54</xdr:col>
      <xdr:colOff>189865</xdr:colOff>
      <xdr:row>59</xdr:row>
      <xdr:rowOff>38470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41496"/>
          <a:ext cx="1270" cy="1612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42297</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15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38470</xdr:rowOff>
    </xdr:from>
    <xdr:to>
      <xdr:col>55</xdr:col>
      <xdr:colOff>88900</xdr:colOff>
      <xdr:row>59</xdr:row>
      <xdr:rowOff>38470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15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87123</xdr:rowOff>
    </xdr:from>
    <xdr:ext cx="690189"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167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140446</xdr:rowOff>
    </xdr:from>
    <xdr:to>
      <xdr:col>55</xdr:col>
      <xdr:colOff>88900</xdr:colOff>
      <xdr:row>49</xdr:row>
      <xdr:rowOff>140446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4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40434</xdr:rowOff>
    </xdr:from>
    <xdr:to>
      <xdr:col>55</xdr:col>
      <xdr:colOff>0</xdr:colOff>
      <xdr:row>57</xdr:row>
      <xdr:rowOff>46216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470184"/>
          <a:ext cx="838200" cy="348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3365</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7760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24938</xdr:rowOff>
    </xdr:from>
    <xdr:to>
      <xdr:col>55</xdr:col>
      <xdr:colOff>50800</xdr:colOff>
      <xdr:row>57</xdr:row>
      <xdr:rowOff>126538</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9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46216</xdr:rowOff>
    </xdr:from>
    <xdr:to>
      <xdr:col>50</xdr:col>
      <xdr:colOff>114300</xdr:colOff>
      <xdr:row>57</xdr:row>
      <xdr:rowOff>135388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818866"/>
          <a:ext cx="889000" cy="89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72619</xdr:rowOff>
    </xdr:from>
    <xdr:to>
      <xdr:col>50</xdr:col>
      <xdr:colOff>165100</xdr:colOff>
      <xdr:row>58</xdr:row>
      <xdr:rowOff>2769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4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165346</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93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115074</xdr:rowOff>
    </xdr:from>
    <xdr:to>
      <xdr:col>45</xdr:col>
      <xdr:colOff>177800</xdr:colOff>
      <xdr:row>57</xdr:row>
      <xdr:rowOff>135388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887724"/>
          <a:ext cx="889000" cy="20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56640</xdr:rowOff>
    </xdr:from>
    <xdr:to>
      <xdr:col>46</xdr:col>
      <xdr:colOff>38100</xdr:colOff>
      <xdr:row>57</xdr:row>
      <xdr:rowOff>158240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82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3317</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60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103593</xdr:rowOff>
    </xdr:from>
    <xdr:to>
      <xdr:col>41</xdr:col>
      <xdr:colOff>50800</xdr:colOff>
      <xdr:row>57</xdr:row>
      <xdr:rowOff>115074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876243"/>
          <a:ext cx="889000" cy="1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69446</xdr:rowOff>
    </xdr:from>
    <xdr:to>
      <xdr:col>41</xdr:col>
      <xdr:colOff>101600</xdr:colOff>
      <xdr:row>57</xdr:row>
      <xdr:rowOff>171046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162173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93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64091</xdr:rowOff>
    </xdr:from>
    <xdr:to>
      <xdr:col>36</xdr:col>
      <xdr:colOff>165100</xdr:colOff>
      <xdr:row>57</xdr:row>
      <xdr:rowOff>165691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156818</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929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161084</xdr:rowOff>
    </xdr:from>
    <xdr:to>
      <xdr:col>55</xdr:col>
      <xdr:colOff>50800</xdr:colOff>
      <xdr:row>55</xdr:row>
      <xdr:rowOff>91234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41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12511</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270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166866</xdr:rowOff>
    </xdr:from>
    <xdr:to>
      <xdr:col>50</xdr:col>
      <xdr:colOff>165100</xdr:colOff>
      <xdr:row>57</xdr:row>
      <xdr:rowOff>97016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7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113543</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9543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84588</xdr:rowOff>
    </xdr:from>
    <xdr:to>
      <xdr:col>46</xdr:col>
      <xdr:colOff>38100</xdr:colOff>
      <xdr:row>58</xdr:row>
      <xdr:rowOff>14738</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85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5865</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9949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64274</xdr:rowOff>
    </xdr:from>
    <xdr:to>
      <xdr:col>41</xdr:col>
      <xdr:colOff>101600</xdr:colOff>
      <xdr:row>57</xdr:row>
      <xdr:rowOff>165874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83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10951</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9612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52793</xdr:rowOff>
    </xdr:from>
    <xdr:to>
      <xdr:col>36</xdr:col>
      <xdr:colOff>165100</xdr:colOff>
      <xdr:row>57</xdr:row>
      <xdr:rowOff>154393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82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170920</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9600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35271</xdr:rowOff>
    </xdr:from>
    <xdr:to>
      <xdr:col>54</xdr:col>
      <xdr:colOff>189865</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36771"/>
          <a:ext cx="1270" cy="147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153398</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1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35271</xdr:rowOff>
    </xdr:from>
    <xdr:to>
      <xdr:col>55</xdr:col>
      <xdr:colOff>88900</xdr:colOff>
      <xdr:row>70</xdr:row>
      <xdr:rowOff>35271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3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94465</xdr:rowOff>
    </xdr:from>
    <xdr:to>
      <xdr:col>55</xdr:col>
      <xdr:colOff>0</xdr:colOff>
      <xdr:row>77</xdr:row>
      <xdr:rowOff>87159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2953215"/>
          <a:ext cx="838200" cy="335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151232</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181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1355</xdr:rowOff>
    </xdr:from>
    <xdr:to>
      <xdr:col>55</xdr:col>
      <xdr:colOff>50800</xdr:colOff>
      <xdr:row>77</xdr:row>
      <xdr:rowOff>102955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2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87159</xdr:rowOff>
    </xdr:from>
    <xdr:to>
      <xdr:col>50</xdr:col>
      <xdr:colOff>114300</xdr:colOff>
      <xdr:row>78</xdr:row>
      <xdr:rowOff>32798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288809"/>
          <a:ext cx="889000" cy="117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28138</xdr:rowOff>
    </xdr:from>
    <xdr:to>
      <xdr:col>50</xdr:col>
      <xdr:colOff>165100</xdr:colOff>
      <xdr:row>77</xdr:row>
      <xdr:rowOff>129738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2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146265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00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161015</xdr:rowOff>
    </xdr:from>
    <xdr:to>
      <xdr:col>45</xdr:col>
      <xdr:colOff>177800</xdr:colOff>
      <xdr:row>78</xdr:row>
      <xdr:rowOff>32798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362665"/>
          <a:ext cx="889000" cy="4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167904</xdr:rowOff>
    </xdr:from>
    <xdr:to>
      <xdr:col>46</xdr:col>
      <xdr:colOff>38100</xdr:colOff>
      <xdr:row>77</xdr:row>
      <xdr:rowOff>98054</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19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114581</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97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56471</xdr:rowOff>
    </xdr:from>
    <xdr:to>
      <xdr:col>41</xdr:col>
      <xdr:colOff>50800</xdr:colOff>
      <xdr:row>77</xdr:row>
      <xdr:rowOff>161015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258121"/>
          <a:ext cx="889000" cy="10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47876</xdr:rowOff>
    </xdr:from>
    <xdr:to>
      <xdr:col>41</xdr:col>
      <xdr:colOff>101600</xdr:colOff>
      <xdr:row>77</xdr:row>
      <xdr:rowOff>149476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24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166003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02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48475</xdr:rowOff>
    </xdr:from>
    <xdr:to>
      <xdr:col>36</xdr:col>
      <xdr:colOff>165100</xdr:colOff>
      <xdr:row>77</xdr:row>
      <xdr:rowOff>150075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25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141202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34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43665</xdr:rowOff>
    </xdr:from>
    <xdr:to>
      <xdr:col>55</xdr:col>
      <xdr:colOff>50800</xdr:colOff>
      <xdr:row>75</xdr:row>
      <xdr:rowOff>145265</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290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66542</xdr:rowOff>
    </xdr:from>
    <xdr:ext cx="599010"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2753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36359</xdr:rowOff>
    </xdr:from>
    <xdr:to>
      <xdr:col>50</xdr:col>
      <xdr:colOff>165100</xdr:colOff>
      <xdr:row>77</xdr:row>
      <xdr:rowOff>137959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238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129086</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72111" y="1333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153448</xdr:rowOff>
    </xdr:from>
    <xdr:to>
      <xdr:col>46</xdr:col>
      <xdr:colOff>38100</xdr:colOff>
      <xdr:row>78</xdr:row>
      <xdr:rowOff>83598</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35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74725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44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110215</xdr:rowOff>
    </xdr:from>
    <xdr:to>
      <xdr:col>41</xdr:col>
      <xdr:colOff>101600</xdr:colOff>
      <xdr:row>78</xdr:row>
      <xdr:rowOff>40365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311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31492</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3404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5671</xdr:rowOff>
    </xdr:from>
    <xdr:to>
      <xdr:col>36</xdr:col>
      <xdr:colOff>165100</xdr:colOff>
      <xdr:row>77</xdr:row>
      <xdr:rowOff>107271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207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123798</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29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14194</xdr:rowOff>
    </xdr:from>
    <xdr:to>
      <xdr:col>54</xdr:col>
      <xdr:colOff>189865</xdr:colOff>
      <xdr:row>99</xdr:row>
      <xdr:rowOff>21321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16144"/>
          <a:ext cx="1270" cy="1378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25148</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9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21321</xdr:rowOff>
    </xdr:from>
    <xdr:to>
      <xdr:col>55</xdr:col>
      <xdr:colOff>88900</xdr:colOff>
      <xdr:row>99</xdr:row>
      <xdr:rowOff>21321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9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132321</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391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14194</xdr:rowOff>
    </xdr:from>
    <xdr:to>
      <xdr:col>55</xdr:col>
      <xdr:colOff>88900</xdr:colOff>
      <xdr:row>91</xdr:row>
      <xdr:rowOff>14194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16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15456</xdr:rowOff>
    </xdr:from>
    <xdr:to>
      <xdr:col>55</xdr:col>
      <xdr:colOff>0</xdr:colOff>
      <xdr:row>98</xdr:row>
      <xdr:rowOff>1366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474656"/>
          <a:ext cx="838200" cy="328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70376</xdr:rowOff>
    </xdr:from>
    <xdr:ext cx="599010"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7010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91949</xdr:rowOff>
    </xdr:from>
    <xdr:to>
      <xdr:col>55</xdr:col>
      <xdr:colOff>50800</xdr:colOff>
      <xdr:row>98</xdr:row>
      <xdr:rowOff>22099</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22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142058</xdr:rowOff>
    </xdr:from>
    <xdr:to>
      <xdr:col>50</xdr:col>
      <xdr:colOff>114300</xdr:colOff>
      <xdr:row>98</xdr:row>
      <xdr:rowOff>1366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772708"/>
          <a:ext cx="889000" cy="3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127798</xdr:rowOff>
    </xdr:from>
    <xdr:to>
      <xdr:col>50</xdr:col>
      <xdr:colOff>165100</xdr:colOff>
      <xdr:row>98</xdr:row>
      <xdr:rowOff>57948</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8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49075</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795" y="16851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142058</xdr:rowOff>
    </xdr:from>
    <xdr:to>
      <xdr:col>45</xdr:col>
      <xdr:colOff>177800</xdr:colOff>
      <xdr:row>98</xdr:row>
      <xdr:rowOff>24609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772708"/>
          <a:ext cx="889000" cy="5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123413</xdr:rowOff>
    </xdr:from>
    <xdr:to>
      <xdr:col>46</xdr:col>
      <xdr:colOff>38100</xdr:colOff>
      <xdr:row>98</xdr:row>
      <xdr:rowOff>53563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44690</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795" y="1684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149693</xdr:rowOff>
    </xdr:from>
    <xdr:to>
      <xdr:col>41</xdr:col>
      <xdr:colOff>50800</xdr:colOff>
      <xdr:row>98</xdr:row>
      <xdr:rowOff>24609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780343"/>
          <a:ext cx="889000" cy="46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133534</xdr:rowOff>
    </xdr:from>
    <xdr:to>
      <xdr:col>41</xdr:col>
      <xdr:colOff>101600</xdr:colOff>
      <xdr:row>98</xdr:row>
      <xdr:rowOff>63684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6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80211</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795" y="16539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100912</xdr:rowOff>
    </xdr:from>
    <xdr:to>
      <xdr:col>36</xdr:col>
      <xdr:colOff>165100</xdr:colOff>
      <xdr:row>98</xdr:row>
      <xdr:rowOff>31062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22189</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672795" y="16824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136106</xdr:rowOff>
    </xdr:from>
    <xdr:to>
      <xdr:col>55</xdr:col>
      <xdr:colOff>50800</xdr:colOff>
      <xdr:row>96</xdr:row>
      <xdr:rowOff>66256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42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158983</xdr:rowOff>
    </xdr:from>
    <xdr:ext cx="599010"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275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122016</xdr:rowOff>
    </xdr:from>
    <xdr:to>
      <xdr:col>50</xdr:col>
      <xdr:colOff>165100</xdr:colOff>
      <xdr:row>98</xdr:row>
      <xdr:rowOff>52166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75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68693</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39795" y="1652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91258</xdr:rowOff>
    </xdr:from>
    <xdr:to>
      <xdr:col>46</xdr:col>
      <xdr:colOff>38100</xdr:colOff>
      <xdr:row>98</xdr:row>
      <xdr:rowOff>21408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72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37935</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50795" y="16497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145259</xdr:rowOff>
    </xdr:from>
    <xdr:to>
      <xdr:col>41</xdr:col>
      <xdr:colOff>101600</xdr:colOff>
      <xdr:row>98</xdr:row>
      <xdr:rowOff>75409</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77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66536</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61795" y="16868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98893</xdr:rowOff>
    </xdr:from>
    <xdr:to>
      <xdr:col>36</xdr:col>
      <xdr:colOff>165100</xdr:colOff>
      <xdr:row>98</xdr:row>
      <xdr:rowOff>29043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72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45570</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672795" y="16504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49175</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64125"/>
          <a:ext cx="1269" cy="1421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167302</xdr:rowOff>
    </xdr:from>
    <xdr:ext cx="599010"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39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49175</xdr:rowOff>
    </xdr:from>
    <xdr:to>
      <xdr:col>86</xdr:col>
      <xdr:colOff>25400</xdr:colOff>
      <xdr:row>31</xdr:row>
      <xdr:rowOff>49175</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64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109328</xdr:rowOff>
    </xdr:from>
    <xdr:ext cx="534377"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52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86451</xdr:rowOff>
    </xdr:from>
    <xdr:to>
      <xdr:col>85</xdr:col>
      <xdr:colOff>177800</xdr:colOff>
      <xdr:row>39</xdr:row>
      <xdr:rowOff>16601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0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34511</xdr:rowOff>
    </xdr:from>
    <xdr:to>
      <xdr:col>81</xdr:col>
      <xdr:colOff>50800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21061"/>
          <a:ext cx="889000" cy="6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42059</xdr:rowOff>
    </xdr:from>
    <xdr:to>
      <xdr:col>81</xdr:col>
      <xdr:colOff>101600</xdr:colOff>
      <xdr:row>38</xdr:row>
      <xdr:rowOff>143659</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160186</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14111" y="633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34511</xdr:rowOff>
    </xdr:from>
    <xdr:to>
      <xdr:col>76</xdr:col>
      <xdr:colOff>114300</xdr:colOff>
      <xdr:row>39</xdr:row>
      <xdr:rowOff>37723</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721061"/>
          <a:ext cx="889000" cy="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60368</xdr:rowOff>
    </xdr:from>
    <xdr:to>
      <xdr:col>76</xdr:col>
      <xdr:colOff>165100</xdr:colOff>
      <xdr:row>38</xdr:row>
      <xdr:rowOff>161968</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7045</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25111" y="635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37723</xdr:rowOff>
    </xdr:from>
    <xdr:to>
      <xdr:col>71</xdr:col>
      <xdr:colOff>177800</xdr:colOff>
      <xdr:row>39</xdr:row>
      <xdr:rowOff>78609</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724273"/>
          <a:ext cx="889000" cy="4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70993</xdr:rowOff>
    </xdr:from>
    <xdr:to>
      <xdr:col>72</xdr:col>
      <xdr:colOff>38100</xdr:colOff>
      <xdr:row>39</xdr:row>
      <xdr:rowOff>1143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8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17670</xdr:rowOff>
    </xdr:from>
    <xdr:ext cx="534377"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36111" y="636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19231</xdr:rowOff>
    </xdr:from>
    <xdr:to>
      <xdr:col>67</xdr:col>
      <xdr:colOff>101600</xdr:colOff>
      <xdr:row>38</xdr:row>
      <xdr:rowOff>120831</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53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137358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47111" y="6309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155161</xdr:rowOff>
    </xdr:from>
    <xdr:to>
      <xdr:col>76</xdr:col>
      <xdr:colOff>165100</xdr:colOff>
      <xdr:row>39</xdr:row>
      <xdr:rowOff>85311</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7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76438</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57428" y="6762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158373</xdr:rowOff>
    </xdr:from>
    <xdr:to>
      <xdr:col>72</xdr:col>
      <xdr:colOff>38100</xdr:colOff>
      <xdr:row>39</xdr:row>
      <xdr:rowOff>88523</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7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79650</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6766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27809</xdr:rowOff>
    </xdr:from>
    <xdr:to>
      <xdr:col>67</xdr:col>
      <xdr:colOff>101600</xdr:colOff>
      <xdr:row>39</xdr:row>
      <xdr:rowOff>129409</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71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120536</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579428" y="6807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a:extLst>
            <a:ext uri="{FF2B5EF4-FFF2-40B4-BE49-F238E27FC236}">
              <a16:creationId xmlns:a16="http://schemas.microsoft.com/office/drawing/2014/main" id="{00000000-0008-0000-06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70" name="失業対策事業費最小値テキスト">
          <a:extLst>
            <a:ext uri="{FF2B5EF4-FFF2-40B4-BE49-F238E27FC236}">
              <a16:creationId xmlns:a16="http://schemas.microsoft.com/office/drawing/2014/main" id="{00000000-0008-0000-0600-00003A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2" name="失業対策事業費最大値テキスト">
          <a:extLst>
            <a:ext uri="{FF2B5EF4-FFF2-40B4-BE49-F238E27FC236}">
              <a16:creationId xmlns:a16="http://schemas.microsoft.com/office/drawing/2014/main" id="{00000000-0008-0000-0600-00003C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5" name="失業対策事業費平均値テキスト">
          <a:extLst>
            <a:ext uri="{FF2B5EF4-FFF2-40B4-BE49-F238E27FC236}">
              <a16:creationId xmlns:a16="http://schemas.microsoft.com/office/drawing/2014/main" id="{00000000-0008-0000-0600-00003F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157988</xdr:rowOff>
    </xdr:from>
    <xdr:to>
      <xdr:col>71</xdr:col>
      <xdr:colOff>177800</xdr:colOff>
      <xdr:row>58</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2814300" y="8901938"/>
          <a:ext cx="889000" cy="118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77470</xdr:rowOff>
    </xdr:from>
    <xdr:to>
      <xdr:col>67</xdr:col>
      <xdr:colOff>101600</xdr:colOff>
      <xdr:row>59</xdr:row>
      <xdr:rowOff>7620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2763500" y="1002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170197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101142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4" name="失業対策事業費該当値テキスト">
          <a:extLst>
            <a:ext uri="{FF2B5EF4-FFF2-40B4-BE49-F238E27FC236}">
              <a16:creationId xmlns:a16="http://schemas.microsoft.com/office/drawing/2014/main" id="{00000000-0008-0000-0600-000052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107188</xdr:rowOff>
    </xdr:from>
    <xdr:to>
      <xdr:col>67</xdr:col>
      <xdr:colOff>101600</xdr:colOff>
      <xdr:row>52</xdr:row>
      <xdr:rowOff>37338</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2763500" y="885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50</xdr:row>
      <xdr:rowOff>53865</xdr:rowOff>
    </xdr:from>
    <xdr:ext cx="378565"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625017" y="8626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33177</xdr:rowOff>
    </xdr:from>
    <xdr:to>
      <xdr:col>85</xdr:col>
      <xdr:colOff>126364</xdr:colOff>
      <xdr:row>78</xdr:row>
      <xdr:rowOff>139032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377577"/>
          <a:ext cx="1269" cy="1134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142859</xdr:rowOff>
    </xdr:from>
    <xdr:ext cx="378565"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515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139032</xdr:rowOff>
    </xdr:from>
    <xdr:to>
      <xdr:col>86</xdr:col>
      <xdr:colOff>25400</xdr:colOff>
      <xdr:row>78</xdr:row>
      <xdr:rowOff>139032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512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151304</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152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33177</xdr:rowOff>
    </xdr:from>
    <xdr:to>
      <xdr:col>86</xdr:col>
      <xdr:colOff>25400</xdr:colOff>
      <xdr:row>72</xdr:row>
      <xdr:rowOff>33177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377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72967</xdr:rowOff>
    </xdr:from>
    <xdr:to>
      <xdr:col>85</xdr:col>
      <xdr:colOff>127000</xdr:colOff>
      <xdr:row>75</xdr:row>
      <xdr:rowOff>87456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2931717"/>
          <a:ext cx="838200" cy="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3717</xdr:rowOff>
    </xdr:from>
    <xdr:ext cx="599010"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862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25290</xdr:rowOff>
    </xdr:from>
    <xdr:to>
      <xdr:col>85</xdr:col>
      <xdr:colOff>177800</xdr:colOff>
      <xdr:row>75</xdr:row>
      <xdr:rowOff>126890</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8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84292</xdr:rowOff>
    </xdr:from>
    <xdr:to>
      <xdr:col>81</xdr:col>
      <xdr:colOff>50800</xdr:colOff>
      <xdr:row>75</xdr:row>
      <xdr:rowOff>87456</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2943042"/>
          <a:ext cx="889000" cy="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40876</xdr:rowOff>
    </xdr:from>
    <xdr:to>
      <xdr:col>81</xdr:col>
      <xdr:colOff>101600</xdr:colOff>
      <xdr:row>75</xdr:row>
      <xdr:rowOff>142476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9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133602</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181795" y="1299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136248</xdr:rowOff>
    </xdr:from>
    <xdr:to>
      <xdr:col>76</xdr:col>
      <xdr:colOff>114300</xdr:colOff>
      <xdr:row>75</xdr:row>
      <xdr:rowOff>84292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3703300" y="12823548"/>
          <a:ext cx="889000" cy="11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8589</xdr:rowOff>
    </xdr:from>
    <xdr:to>
      <xdr:col>76</xdr:col>
      <xdr:colOff>165100</xdr:colOff>
      <xdr:row>75</xdr:row>
      <xdr:rowOff>110189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6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126716</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642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136248</xdr:rowOff>
    </xdr:from>
    <xdr:to>
      <xdr:col>71</xdr:col>
      <xdr:colOff>177800</xdr:colOff>
      <xdr:row>75</xdr:row>
      <xdr:rowOff>107353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2823548"/>
          <a:ext cx="889000" cy="14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59292</xdr:rowOff>
    </xdr:from>
    <xdr:to>
      <xdr:col>72</xdr:col>
      <xdr:colOff>38100</xdr:colOff>
      <xdr:row>75</xdr:row>
      <xdr:rowOff>160893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918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152018</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03795" y="1301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95072</xdr:rowOff>
    </xdr:from>
    <xdr:to>
      <xdr:col>67</xdr:col>
      <xdr:colOff>101600</xdr:colOff>
      <xdr:row>76</xdr:row>
      <xdr:rowOff>25223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16349</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14795" y="13046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22167</xdr:rowOff>
    </xdr:from>
    <xdr:to>
      <xdr:col>85</xdr:col>
      <xdr:colOff>177800</xdr:colOff>
      <xdr:row>75</xdr:row>
      <xdr:rowOff>123767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88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45044</xdr:rowOff>
    </xdr:from>
    <xdr:ext cx="599010"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732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36656</xdr:rowOff>
    </xdr:from>
    <xdr:to>
      <xdr:col>81</xdr:col>
      <xdr:colOff>101600</xdr:colOff>
      <xdr:row>75</xdr:row>
      <xdr:rowOff>138256</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89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73</xdr:row>
      <xdr:rowOff>154783</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181795" y="12670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33492</xdr:rowOff>
    </xdr:from>
    <xdr:to>
      <xdr:col>76</xdr:col>
      <xdr:colOff>165100</xdr:colOff>
      <xdr:row>75</xdr:row>
      <xdr:rowOff>135092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89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126220</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292795" y="12984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85448</xdr:rowOff>
    </xdr:from>
    <xdr:to>
      <xdr:col>72</xdr:col>
      <xdr:colOff>38100</xdr:colOff>
      <xdr:row>75</xdr:row>
      <xdr:rowOff>15598</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77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73</xdr:row>
      <xdr:rowOff>32125</xdr:rowOff>
    </xdr:from>
    <xdr:ext cx="599010"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03795" y="12547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56553</xdr:rowOff>
    </xdr:from>
    <xdr:to>
      <xdr:col>67</xdr:col>
      <xdr:colOff>101600</xdr:colOff>
      <xdr:row>75</xdr:row>
      <xdr:rowOff>158153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91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3230</xdr:rowOff>
    </xdr:from>
    <xdr:ext cx="599010"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14795" y="12690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62998</xdr:rowOff>
    </xdr:from>
    <xdr:to>
      <xdr:col>85</xdr:col>
      <xdr:colOff>126364</xdr:colOff>
      <xdr:row>99</xdr:row>
      <xdr:rowOff>9581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64948"/>
          <a:ext cx="1269" cy="1318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13408</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8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9581</xdr:rowOff>
    </xdr:from>
    <xdr:to>
      <xdr:col>86</xdr:col>
      <xdr:colOff>25400</xdr:colOff>
      <xdr:row>99</xdr:row>
      <xdr:rowOff>9581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83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9675</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4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62998</xdr:rowOff>
    </xdr:from>
    <xdr:to>
      <xdr:col>86</xdr:col>
      <xdr:colOff>25400</xdr:colOff>
      <xdr:row>91</xdr:row>
      <xdr:rowOff>62998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64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96793</xdr:rowOff>
    </xdr:from>
    <xdr:to>
      <xdr:col>85</xdr:col>
      <xdr:colOff>127000</xdr:colOff>
      <xdr:row>98</xdr:row>
      <xdr:rowOff>4155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727443"/>
          <a:ext cx="838200" cy="78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32435</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63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54008</xdr:rowOff>
    </xdr:from>
    <xdr:to>
      <xdr:col>85</xdr:col>
      <xdr:colOff>177800</xdr:colOff>
      <xdr:row>97</xdr:row>
      <xdr:rowOff>155608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8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126098</xdr:rowOff>
    </xdr:from>
    <xdr:to>
      <xdr:col>81</xdr:col>
      <xdr:colOff>50800</xdr:colOff>
      <xdr:row>98</xdr:row>
      <xdr:rowOff>4155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756748"/>
          <a:ext cx="889000" cy="49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45310</xdr:rowOff>
    </xdr:from>
    <xdr:to>
      <xdr:col>81</xdr:col>
      <xdr:colOff>101600</xdr:colOff>
      <xdr:row>97</xdr:row>
      <xdr:rowOff>146910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7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163437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451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52321</xdr:rowOff>
    </xdr:from>
    <xdr:to>
      <xdr:col>76</xdr:col>
      <xdr:colOff>114300</xdr:colOff>
      <xdr:row>97</xdr:row>
      <xdr:rowOff>126098</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682971"/>
          <a:ext cx="889000" cy="7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39210</xdr:rowOff>
    </xdr:from>
    <xdr:to>
      <xdr:col>76</xdr:col>
      <xdr:colOff>165100</xdr:colOff>
      <xdr:row>97</xdr:row>
      <xdr:rowOff>140810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6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157337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4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52321</xdr:rowOff>
    </xdr:from>
    <xdr:to>
      <xdr:col>71</xdr:col>
      <xdr:colOff>177800</xdr:colOff>
      <xdr:row>97</xdr:row>
      <xdr:rowOff>75754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682971"/>
          <a:ext cx="889000" cy="2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69915</xdr:rowOff>
    </xdr:from>
    <xdr:to>
      <xdr:col>72</xdr:col>
      <xdr:colOff>38100</xdr:colOff>
      <xdr:row>97</xdr:row>
      <xdr:rowOff>65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2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16592</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03795" y="16304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45724</xdr:rowOff>
    </xdr:from>
    <xdr:to>
      <xdr:col>67</xdr:col>
      <xdr:colOff>101600</xdr:colOff>
      <xdr:row>97</xdr:row>
      <xdr:rowOff>147324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67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138451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76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45993</xdr:rowOff>
    </xdr:from>
    <xdr:to>
      <xdr:col>85</xdr:col>
      <xdr:colOff>177800</xdr:colOff>
      <xdr:row>97</xdr:row>
      <xdr:rowOff>147593</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67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68870</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52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124805</xdr:rowOff>
    </xdr:from>
    <xdr:to>
      <xdr:col>81</xdr:col>
      <xdr:colOff>101600</xdr:colOff>
      <xdr:row>98</xdr:row>
      <xdr:rowOff>54955</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75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46082</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84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75298</xdr:rowOff>
    </xdr:from>
    <xdr:to>
      <xdr:col>76</xdr:col>
      <xdr:colOff>165100</xdr:colOff>
      <xdr:row>98</xdr:row>
      <xdr:rowOff>5448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0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168025</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79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1521</xdr:rowOff>
    </xdr:from>
    <xdr:to>
      <xdr:col>72</xdr:col>
      <xdr:colOff>38100</xdr:colOff>
      <xdr:row>97</xdr:row>
      <xdr:rowOff>103121</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63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94248</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72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24954</xdr:rowOff>
    </xdr:from>
    <xdr:to>
      <xdr:col>67</xdr:col>
      <xdr:colOff>101600</xdr:colOff>
      <xdr:row>97</xdr:row>
      <xdr:rowOff>126554</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65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143081</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430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96647</xdr:rowOff>
    </xdr:from>
    <xdr:to>
      <xdr:col>116</xdr:col>
      <xdr:colOff>62864</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240147"/>
          <a:ext cx="1269" cy="1490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43324</xdr:rowOff>
    </xdr:from>
    <xdr:ext cx="534377"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01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96647</xdr:rowOff>
    </xdr:from>
    <xdr:to>
      <xdr:col>116</xdr:col>
      <xdr:colOff>152400</xdr:colOff>
      <xdr:row>30</xdr:row>
      <xdr:rowOff>96647</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240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129718</xdr:rowOff>
    </xdr:from>
    <xdr:to>
      <xdr:col>116</xdr:col>
      <xdr:colOff>63500</xdr:colOff>
      <xdr:row>35</xdr:row>
      <xdr:rowOff>65634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1323300" y="5959018"/>
          <a:ext cx="838200" cy="10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46601</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6390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68174</xdr:rowOff>
    </xdr:from>
    <xdr:to>
      <xdr:col>116</xdr:col>
      <xdr:colOff>114300</xdr:colOff>
      <xdr:row>37</xdr:row>
      <xdr:rowOff>169774</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4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129718</xdr:rowOff>
    </xdr:from>
    <xdr:to>
      <xdr:col>111</xdr:col>
      <xdr:colOff>177800</xdr:colOff>
      <xdr:row>35</xdr:row>
      <xdr:rowOff>68453</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0434300" y="5959018"/>
          <a:ext cx="889000" cy="110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161976</xdr:rowOff>
    </xdr:from>
    <xdr:to>
      <xdr:col>112</xdr:col>
      <xdr:colOff>38100</xdr:colOff>
      <xdr:row>38</xdr:row>
      <xdr:rowOff>92126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5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83253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59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68453</xdr:rowOff>
    </xdr:from>
    <xdr:to>
      <xdr:col>107</xdr:col>
      <xdr:colOff>50800</xdr:colOff>
      <xdr:row>36</xdr:row>
      <xdr:rowOff>147663</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9545300" y="6069203"/>
          <a:ext cx="889000" cy="250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22111</xdr:rowOff>
    </xdr:from>
    <xdr:to>
      <xdr:col>107</xdr:col>
      <xdr:colOff>101600</xdr:colOff>
      <xdr:row>38</xdr:row>
      <xdr:rowOff>123711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5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114838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662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117983</xdr:rowOff>
    </xdr:from>
    <xdr:to>
      <xdr:col>102</xdr:col>
      <xdr:colOff>114300</xdr:colOff>
      <xdr:row>36</xdr:row>
      <xdr:rowOff>147663</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290183"/>
          <a:ext cx="889000" cy="2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147688</xdr:rowOff>
    </xdr:from>
    <xdr:to>
      <xdr:col>102</xdr:col>
      <xdr:colOff>165100</xdr:colOff>
      <xdr:row>38</xdr:row>
      <xdr:rowOff>77839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649133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68966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658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19748</xdr:rowOff>
    </xdr:from>
    <xdr:to>
      <xdr:col>98</xdr:col>
      <xdr:colOff>38100</xdr:colOff>
      <xdr:row>38</xdr:row>
      <xdr:rowOff>121348</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6534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112475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6627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14834</xdr:rowOff>
    </xdr:from>
    <xdr:to>
      <xdr:col>116</xdr:col>
      <xdr:colOff>114300</xdr:colOff>
      <xdr:row>35</xdr:row>
      <xdr:rowOff>116434</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01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37711</xdr:rowOff>
    </xdr:from>
    <xdr:ext cx="534377"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5867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78918</xdr:rowOff>
    </xdr:from>
    <xdr:to>
      <xdr:col>112</xdr:col>
      <xdr:colOff>38100</xdr:colOff>
      <xdr:row>35</xdr:row>
      <xdr:rowOff>9068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590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25595</xdr:rowOff>
    </xdr:from>
    <xdr:ext cx="534377"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056111" y="568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17653</xdr:rowOff>
    </xdr:from>
    <xdr:to>
      <xdr:col>107</xdr:col>
      <xdr:colOff>101600</xdr:colOff>
      <xdr:row>35</xdr:row>
      <xdr:rowOff>119253</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01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33</xdr:row>
      <xdr:rowOff>135780</xdr:rowOff>
    </xdr:from>
    <xdr:ext cx="534377"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167111" y="5793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96863</xdr:rowOff>
    </xdr:from>
    <xdr:to>
      <xdr:col>102</xdr:col>
      <xdr:colOff>165100</xdr:colOff>
      <xdr:row>37</xdr:row>
      <xdr:rowOff>27013</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26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43540</xdr:rowOff>
    </xdr:from>
    <xdr:ext cx="534377"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278111" y="604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67183</xdr:rowOff>
    </xdr:from>
    <xdr:to>
      <xdr:col>98</xdr:col>
      <xdr:colOff>38100</xdr:colOff>
      <xdr:row>36</xdr:row>
      <xdr:rowOff>168783</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239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35</xdr:row>
      <xdr:rowOff>13860</xdr:rowOff>
    </xdr:from>
    <xdr:ext cx="534377"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389111" y="601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80166</xdr:rowOff>
    </xdr:from>
    <xdr:to>
      <xdr:col>116</xdr:col>
      <xdr:colOff>62864</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652666"/>
          <a:ext cx="1269" cy="15617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26843</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80166</xdr:rowOff>
    </xdr:from>
    <xdr:to>
      <xdr:col>116</xdr:col>
      <xdr:colOff>152400</xdr:colOff>
      <xdr:row>50</xdr:row>
      <xdr:rowOff>80166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98520</xdr:rowOff>
    </xdr:from>
    <xdr:to>
      <xdr:col>116</xdr:col>
      <xdr:colOff>63500</xdr:colOff>
      <xdr:row>53</xdr:row>
      <xdr:rowOff>111844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1323300" y="9185370"/>
          <a:ext cx="838200" cy="1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160432</xdr:rowOff>
    </xdr:from>
    <xdr:ext cx="469744"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9330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10555</xdr:rowOff>
    </xdr:from>
    <xdr:to>
      <xdr:col>116</xdr:col>
      <xdr:colOff>114300</xdr:colOff>
      <xdr:row>58</xdr:row>
      <xdr:rowOff>112155</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95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81211</xdr:rowOff>
    </xdr:from>
    <xdr:to>
      <xdr:col>111</xdr:col>
      <xdr:colOff>177800</xdr:colOff>
      <xdr:row>53</xdr:row>
      <xdr:rowOff>111844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9168061"/>
          <a:ext cx="889000" cy="3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168942</xdr:rowOff>
    </xdr:from>
    <xdr:to>
      <xdr:col>112</xdr:col>
      <xdr:colOff>38100</xdr:colOff>
      <xdr:row>58</xdr:row>
      <xdr:rowOff>99092</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9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90219</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88428" y="1003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81211</xdr:rowOff>
    </xdr:from>
    <xdr:to>
      <xdr:col>107</xdr:col>
      <xdr:colOff>50800</xdr:colOff>
      <xdr:row>58</xdr:row>
      <xdr:rowOff>38561</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9545300" y="9168061"/>
          <a:ext cx="889000" cy="814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138441</xdr:rowOff>
    </xdr:from>
    <xdr:to>
      <xdr:col>107</xdr:col>
      <xdr:colOff>101600</xdr:colOff>
      <xdr:row>58</xdr:row>
      <xdr:rowOff>68591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911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59718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10003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38561</xdr:rowOff>
    </xdr:from>
    <xdr:to>
      <xdr:col>102</xdr:col>
      <xdr:colOff>114300</xdr:colOff>
      <xdr:row>58</xdr:row>
      <xdr:rowOff>47085</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8656300" y="9982661"/>
          <a:ext cx="889000" cy="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38967</xdr:rowOff>
    </xdr:from>
    <xdr:to>
      <xdr:col>102</xdr:col>
      <xdr:colOff>165100</xdr:colOff>
      <xdr:row>58</xdr:row>
      <xdr:rowOff>140567</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983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131694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10075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33513</xdr:rowOff>
    </xdr:from>
    <xdr:to>
      <xdr:col>98</xdr:col>
      <xdr:colOff>38100</xdr:colOff>
      <xdr:row>58</xdr:row>
      <xdr:rowOff>135113</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977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126240</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10070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47720</xdr:rowOff>
    </xdr:from>
    <xdr:to>
      <xdr:col>116</xdr:col>
      <xdr:colOff>114300</xdr:colOff>
      <xdr:row>53</xdr:row>
      <xdr:rowOff>149320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9134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70597</xdr:rowOff>
    </xdr:from>
    <xdr:ext cx="534377"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898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61044</xdr:rowOff>
    </xdr:from>
    <xdr:to>
      <xdr:col>112</xdr:col>
      <xdr:colOff>38100</xdr:colOff>
      <xdr:row>53</xdr:row>
      <xdr:rowOff>162644</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914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52</xdr:row>
      <xdr:rowOff>7721</xdr:rowOff>
    </xdr:from>
    <xdr:ext cx="534377"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56111" y="892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30411</xdr:rowOff>
    </xdr:from>
    <xdr:to>
      <xdr:col>107</xdr:col>
      <xdr:colOff>101600</xdr:colOff>
      <xdr:row>53</xdr:row>
      <xdr:rowOff>132011</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911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51</xdr:row>
      <xdr:rowOff>148538</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67111" y="8892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159211</xdr:rowOff>
    </xdr:from>
    <xdr:to>
      <xdr:col>102</xdr:col>
      <xdr:colOff>165100</xdr:colOff>
      <xdr:row>58</xdr:row>
      <xdr:rowOff>89361</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993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105888</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310428" y="970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167735</xdr:rowOff>
    </xdr:from>
    <xdr:to>
      <xdr:col>98</xdr:col>
      <xdr:colOff>38100</xdr:colOff>
      <xdr:row>58</xdr:row>
      <xdr:rowOff>97885</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994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114412</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421428" y="971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8217</xdr:rowOff>
    </xdr:from>
    <xdr:to>
      <xdr:col>116</xdr:col>
      <xdr:colOff>62864</xdr:colOff>
      <xdr:row>78</xdr:row>
      <xdr:rowOff>149061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81167"/>
          <a:ext cx="1269" cy="1340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152888</xdr:rowOff>
    </xdr:from>
    <xdr:ext cx="469744"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52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149061</xdr:rowOff>
    </xdr:from>
    <xdr:to>
      <xdr:col>116</xdr:col>
      <xdr:colOff>152400</xdr:colOff>
      <xdr:row>78</xdr:row>
      <xdr:rowOff>149061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52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126344</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9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8217</xdr:rowOff>
    </xdr:from>
    <xdr:to>
      <xdr:col>116</xdr:col>
      <xdr:colOff>152400</xdr:colOff>
      <xdr:row>71</xdr:row>
      <xdr:rowOff>8217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53759</xdr:rowOff>
    </xdr:from>
    <xdr:to>
      <xdr:col>116</xdr:col>
      <xdr:colOff>63500</xdr:colOff>
      <xdr:row>73</xdr:row>
      <xdr:rowOff>56947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1323300" y="12398159"/>
          <a:ext cx="838200" cy="17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133990</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649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155563</xdr:rowOff>
    </xdr:from>
    <xdr:to>
      <xdr:col>116</xdr:col>
      <xdr:colOff>114300</xdr:colOff>
      <xdr:row>74</xdr:row>
      <xdr:rowOff>85713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671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53759</xdr:rowOff>
    </xdr:from>
    <xdr:to>
      <xdr:col>111</xdr:col>
      <xdr:colOff>177800</xdr:colOff>
      <xdr:row>73</xdr:row>
      <xdr:rowOff>79591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398159"/>
          <a:ext cx="889000" cy="19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140919</xdr:rowOff>
    </xdr:from>
    <xdr:to>
      <xdr:col>112</xdr:col>
      <xdr:colOff>38100</xdr:colOff>
      <xdr:row>73</xdr:row>
      <xdr:rowOff>71069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48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62196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57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9893</xdr:rowOff>
    </xdr:from>
    <xdr:to>
      <xdr:col>107</xdr:col>
      <xdr:colOff>50800</xdr:colOff>
      <xdr:row>73</xdr:row>
      <xdr:rowOff>79591</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9545300" y="12525743"/>
          <a:ext cx="889000" cy="6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138100</xdr:rowOff>
    </xdr:from>
    <xdr:to>
      <xdr:col>107</xdr:col>
      <xdr:colOff>101600</xdr:colOff>
      <xdr:row>73</xdr:row>
      <xdr:rowOff>68250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48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84777</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25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9893</xdr:rowOff>
    </xdr:from>
    <xdr:to>
      <xdr:col>102</xdr:col>
      <xdr:colOff>114300</xdr:colOff>
      <xdr:row>74</xdr:row>
      <xdr:rowOff>54178</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525743"/>
          <a:ext cx="889000" cy="21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168237</xdr:rowOff>
    </xdr:from>
    <xdr:to>
      <xdr:col>102</xdr:col>
      <xdr:colOff>165100</xdr:colOff>
      <xdr:row>73</xdr:row>
      <xdr:rowOff>98387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51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89514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60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36411</xdr:rowOff>
    </xdr:from>
    <xdr:to>
      <xdr:col>98</xdr:col>
      <xdr:colOff>38100</xdr:colOff>
      <xdr:row>73</xdr:row>
      <xdr:rowOff>138011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552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154538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327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6147</xdr:rowOff>
    </xdr:from>
    <xdr:to>
      <xdr:col>116</xdr:col>
      <xdr:colOff>114300</xdr:colOff>
      <xdr:row>73</xdr:row>
      <xdr:rowOff>107747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52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29024</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37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2959</xdr:rowOff>
    </xdr:from>
    <xdr:to>
      <xdr:col>112</xdr:col>
      <xdr:colOff>38100</xdr:colOff>
      <xdr:row>72</xdr:row>
      <xdr:rowOff>104559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34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121086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12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28791</xdr:rowOff>
    </xdr:from>
    <xdr:to>
      <xdr:col>107</xdr:col>
      <xdr:colOff>101600</xdr:colOff>
      <xdr:row>73</xdr:row>
      <xdr:rowOff>130391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54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121518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63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130543</xdr:rowOff>
    </xdr:from>
    <xdr:to>
      <xdr:col>102</xdr:col>
      <xdr:colOff>165100</xdr:colOff>
      <xdr:row>73</xdr:row>
      <xdr:rowOff>60693</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4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77220</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250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3378</xdr:rowOff>
    </xdr:from>
    <xdr:to>
      <xdr:col>98</xdr:col>
      <xdr:colOff>38100</xdr:colOff>
      <xdr:row>74</xdr:row>
      <xdr:rowOff>104978</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69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96105</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78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歳出決算総額は、住民１人当たり</a:t>
          </a:r>
          <a:r>
            <a:rPr kumimoji="1" lang="en-US" altLang="ja-JP" sz="1100">
              <a:solidFill>
                <a:schemeClr val="dk1"/>
              </a:solidFill>
              <a:effectLst/>
              <a:latin typeface="+mn-lt"/>
              <a:ea typeface="+mn-ea"/>
              <a:cs typeface="+mn-cs"/>
            </a:rPr>
            <a:t>1,908,499</a:t>
          </a:r>
          <a:r>
            <a:rPr kumimoji="1" lang="ja-JP" altLang="ja-JP" sz="1100">
              <a:solidFill>
                <a:schemeClr val="dk1"/>
              </a:solidFill>
              <a:effectLst/>
              <a:latin typeface="+mn-lt"/>
              <a:ea typeface="+mn-ea"/>
              <a:cs typeface="+mn-cs"/>
            </a:rPr>
            <a:t>円となっている。</a:t>
          </a:r>
          <a:endParaRPr lang="ja-JP" altLang="ja-JP" sz="1400">
            <a:effectLst/>
          </a:endParaRPr>
        </a:p>
        <a:p>
          <a:r>
            <a:rPr kumimoji="1" lang="ja-JP" altLang="ja-JP" sz="1100">
              <a:solidFill>
                <a:schemeClr val="dk1"/>
              </a:solidFill>
              <a:effectLst/>
              <a:latin typeface="+mn-lt"/>
              <a:ea typeface="+mn-ea"/>
              <a:cs typeface="+mn-cs"/>
            </a:rPr>
            <a:t>　主な構成項目である人件費は、前年比増の住民１人当たり</a:t>
          </a:r>
          <a:r>
            <a:rPr kumimoji="1" lang="en-US" altLang="ja-JP" sz="1100">
              <a:solidFill>
                <a:schemeClr val="dk1"/>
              </a:solidFill>
              <a:effectLst/>
              <a:latin typeface="+mn-lt"/>
              <a:ea typeface="+mn-ea"/>
              <a:cs typeface="+mn-cs"/>
            </a:rPr>
            <a:t>251,273</a:t>
          </a:r>
          <a:r>
            <a:rPr kumimoji="1" lang="ja-JP" altLang="ja-JP" sz="1100">
              <a:solidFill>
                <a:schemeClr val="dk1"/>
              </a:solidFill>
              <a:effectLst/>
              <a:latin typeface="+mn-lt"/>
              <a:ea typeface="+mn-ea"/>
              <a:cs typeface="+mn-cs"/>
            </a:rPr>
            <a:t>円、類似団体内平均値を</a:t>
          </a:r>
          <a:r>
            <a:rPr kumimoji="1" lang="en-US" altLang="ja-JP" sz="1100">
              <a:solidFill>
                <a:schemeClr val="dk1"/>
              </a:solidFill>
              <a:effectLst/>
              <a:latin typeface="+mn-lt"/>
              <a:ea typeface="+mn-ea"/>
              <a:cs typeface="+mn-cs"/>
            </a:rPr>
            <a:t>84,330</a:t>
          </a:r>
          <a:r>
            <a:rPr kumimoji="1" lang="ja-JP" altLang="ja-JP" sz="1100">
              <a:solidFill>
                <a:schemeClr val="dk1"/>
              </a:solidFill>
              <a:effectLst/>
              <a:latin typeface="+mn-lt"/>
              <a:ea typeface="+mn-ea"/>
              <a:cs typeface="+mn-cs"/>
            </a:rPr>
            <a:t>円上回っている。これは町立高等学校を有していることや保育所などの施設運営を直営で行っていることが一つの要因であるため、今後も給与の適正化における人件費の抑制は基より行財改革の取り組みを通じて、各種業務の民間委託の推進を図る。</a:t>
          </a:r>
          <a:endParaRPr lang="ja-JP" altLang="ja-JP" sz="1400">
            <a:effectLst/>
          </a:endParaRPr>
        </a:p>
        <a:p>
          <a:r>
            <a:rPr kumimoji="1" lang="ja-JP" altLang="ja-JP" sz="1100">
              <a:solidFill>
                <a:schemeClr val="dk1"/>
              </a:solidFill>
              <a:effectLst/>
              <a:latin typeface="+mn-lt"/>
              <a:ea typeface="+mn-ea"/>
              <a:cs typeface="+mn-cs"/>
            </a:rPr>
            <a:t>　また、普通建設事業費は</a:t>
          </a:r>
          <a:r>
            <a:rPr kumimoji="1" lang="ja-JP" altLang="en-US" sz="1100">
              <a:solidFill>
                <a:schemeClr val="dk1"/>
              </a:solidFill>
              <a:effectLst/>
              <a:latin typeface="+mn-lt"/>
              <a:ea typeface="+mn-ea"/>
              <a:cs typeface="+mn-cs"/>
            </a:rPr>
            <a:t>大型の建設事業があったことで</a:t>
          </a:r>
          <a:r>
            <a:rPr kumimoji="1" lang="ja-JP" altLang="ja-JP" sz="1100">
              <a:solidFill>
                <a:schemeClr val="dk1"/>
              </a:solidFill>
              <a:effectLst/>
              <a:latin typeface="+mn-lt"/>
              <a:ea typeface="+mn-ea"/>
              <a:cs typeface="+mn-cs"/>
            </a:rPr>
            <a:t>住民１人当たり</a:t>
          </a:r>
          <a:r>
            <a:rPr kumimoji="1" lang="en-US" altLang="ja-JP" sz="1100">
              <a:solidFill>
                <a:schemeClr val="dk1"/>
              </a:solidFill>
              <a:effectLst/>
              <a:latin typeface="+mn-lt"/>
              <a:ea typeface="+mn-ea"/>
              <a:cs typeface="+mn-cs"/>
            </a:rPr>
            <a:t>455,793</a:t>
          </a:r>
          <a:r>
            <a:rPr kumimoji="1" lang="ja-JP" altLang="ja-JP" sz="1100">
              <a:solidFill>
                <a:schemeClr val="dk1"/>
              </a:solidFill>
              <a:effectLst/>
              <a:latin typeface="+mn-lt"/>
              <a:ea typeface="+mn-ea"/>
              <a:cs typeface="+mn-cs"/>
            </a:rPr>
            <a:t>円と類似団体内平均値を</a:t>
          </a:r>
          <a:r>
            <a:rPr kumimoji="1" lang="en-US" altLang="ja-JP" sz="1100">
              <a:solidFill>
                <a:schemeClr val="dk1"/>
              </a:solidFill>
              <a:effectLst/>
              <a:latin typeface="+mn-lt"/>
              <a:ea typeface="+mn-ea"/>
              <a:cs typeface="+mn-cs"/>
            </a:rPr>
            <a:t>231,621</a:t>
          </a:r>
          <a:r>
            <a:rPr kumimoji="1" lang="ja-JP" altLang="ja-JP" sz="1100">
              <a:solidFill>
                <a:schemeClr val="dk1"/>
              </a:solidFill>
              <a:effectLst/>
              <a:latin typeface="+mn-lt"/>
              <a:ea typeface="+mn-ea"/>
              <a:cs typeface="+mn-cs"/>
            </a:rPr>
            <a:t>円上回り、増加傾向となっている。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北海道士幌町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5,690
5,531
259.19
11,386,125
10,859,361
391,395
4,539,381
6,405,942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254</xdr:rowOff>
    </xdr:from>
    <xdr:to>
      <xdr:col>24</xdr:col>
      <xdr:colOff>62865</xdr:colOff>
      <xdr:row>38</xdr:row>
      <xdr:rowOff>156900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5204"/>
          <a:ext cx="1270" cy="135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160727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7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156900</xdr:rowOff>
    </xdr:from>
    <xdr:to>
      <xdr:col>24</xdr:col>
      <xdr:colOff>152400</xdr:colOff>
      <xdr:row>38</xdr:row>
      <xdr:rowOff>156900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7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118381</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9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254</xdr:rowOff>
    </xdr:from>
    <xdr:to>
      <xdr:col>24</xdr:col>
      <xdr:colOff>152400</xdr:colOff>
      <xdr:row>31</xdr:row>
      <xdr:rowOff>254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5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144272</xdr:rowOff>
    </xdr:from>
    <xdr:to>
      <xdr:col>24</xdr:col>
      <xdr:colOff>63500</xdr:colOff>
      <xdr:row>34</xdr:row>
      <xdr:rowOff>157226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973572"/>
          <a:ext cx="838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163121</xdr:rowOff>
    </xdr:from>
    <xdr:ext cx="534377"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63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13244</xdr:rowOff>
    </xdr:from>
    <xdr:to>
      <xdr:col>24</xdr:col>
      <xdr:colOff>114300</xdr:colOff>
      <xdr:row>36</xdr:row>
      <xdr:rowOff>114844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8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157226</xdr:rowOff>
    </xdr:from>
    <xdr:to>
      <xdr:col>19</xdr:col>
      <xdr:colOff>177800</xdr:colOff>
      <xdr:row>34</xdr:row>
      <xdr:rowOff>165390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98652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48840</xdr:rowOff>
    </xdr:from>
    <xdr:to>
      <xdr:col>20</xdr:col>
      <xdr:colOff>38100</xdr:colOff>
      <xdr:row>36</xdr:row>
      <xdr:rowOff>150440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22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141567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30111" y="631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165390</xdr:rowOff>
    </xdr:from>
    <xdr:to>
      <xdr:col>15</xdr:col>
      <xdr:colOff>50800</xdr:colOff>
      <xdr:row>35</xdr:row>
      <xdr:rowOff>41837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5994690"/>
          <a:ext cx="889000" cy="47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81716</xdr:rowOff>
    </xdr:from>
    <xdr:to>
      <xdr:col>15</xdr:col>
      <xdr:colOff>101600</xdr:colOff>
      <xdr:row>37</xdr:row>
      <xdr:rowOff>11866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253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2993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41111" y="6346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41837</xdr:rowOff>
    </xdr:from>
    <xdr:to>
      <xdr:col>10</xdr:col>
      <xdr:colOff>114300</xdr:colOff>
      <xdr:row>35</xdr:row>
      <xdr:rowOff>99423</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042587"/>
          <a:ext cx="889000" cy="57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107950</xdr:rowOff>
    </xdr:from>
    <xdr:to>
      <xdr:col>10</xdr:col>
      <xdr:colOff>165100</xdr:colOff>
      <xdr:row>37</xdr:row>
      <xdr:rowOff>38100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29227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52111" y="637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116114</xdr:rowOff>
    </xdr:from>
    <xdr:to>
      <xdr:col>6</xdr:col>
      <xdr:colOff>38100</xdr:colOff>
      <xdr:row>37</xdr:row>
      <xdr:rowOff>46264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28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37391</xdr:rowOff>
    </xdr:from>
    <xdr:ext cx="534377"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63111" y="6381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93472</xdr:rowOff>
    </xdr:from>
    <xdr:to>
      <xdr:col>24</xdr:col>
      <xdr:colOff>114300</xdr:colOff>
      <xdr:row>35</xdr:row>
      <xdr:rowOff>23622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92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116349</xdr:rowOff>
    </xdr:from>
    <xdr:ext cx="534377"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77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106426</xdr:rowOff>
    </xdr:from>
    <xdr:to>
      <xdr:col>20</xdr:col>
      <xdr:colOff>38100</xdr:colOff>
      <xdr:row>35</xdr:row>
      <xdr:rowOff>36576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935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53103</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30111" y="571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114590</xdr:rowOff>
    </xdr:from>
    <xdr:to>
      <xdr:col>15</xdr:col>
      <xdr:colOff>101600</xdr:colOff>
      <xdr:row>35</xdr:row>
      <xdr:rowOff>44740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94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61267</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41111" y="571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162487</xdr:rowOff>
    </xdr:from>
    <xdr:to>
      <xdr:col>10</xdr:col>
      <xdr:colOff>165100</xdr:colOff>
      <xdr:row>35</xdr:row>
      <xdr:rowOff>92637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99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109164</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52111" y="5767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48623</xdr:rowOff>
    </xdr:from>
    <xdr:to>
      <xdr:col>6</xdr:col>
      <xdr:colOff>38100</xdr:colOff>
      <xdr:row>35</xdr:row>
      <xdr:rowOff>150223</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049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166750</xdr:rowOff>
    </xdr:from>
    <xdr:ext cx="534377"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63111" y="582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69712</xdr:rowOff>
    </xdr:from>
    <xdr:to>
      <xdr:col>24</xdr:col>
      <xdr:colOff>62865</xdr:colOff>
      <xdr:row>58</xdr:row>
      <xdr:rowOff>33444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2212"/>
          <a:ext cx="1270" cy="1335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37271</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998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33444</xdr:rowOff>
    </xdr:from>
    <xdr:to>
      <xdr:col>24</xdr:col>
      <xdr:colOff>152400</xdr:colOff>
      <xdr:row>58</xdr:row>
      <xdr:rowOff>33444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97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16389</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1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796,739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69712</xdr:rowOff>
    </xdr:from>
    <xdr:to>
      <xdr:col>24</xdr:col>
      <xdr:colOff>152400</xdr:colOff>
      <xdr:row>50</xdr:row>
      <xdr:rowOff>69712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75274</xdr:rowOff>
    </xdr:from>
    <xdr:to>
      <xdr:col>24</xdr:col>
      <xdr:colOff>63500</xdr:colOff>
      <xdr:row>56</xdr:row>
      <xdr:rowOff>91231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676474"/>
          <a:ext cx="838200" cy="15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6218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074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27791</xdr:rowOff>
    </xdr:from>
    <xdr:to>
      <xdr:col>24</xdr:col>
      <xdr:colOff>114300</xdr:colOff>
      <xdr:row>56</xdr:row>
      <xdr:rowOff>129391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2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162238</xdr:rowOff>
    </xdr:from>
    <xdr:to>
      <xdr:col>19</xdr:col>
      <xdr:colOff>177800</xdr:colOff>
      <xdr:row>56</xdr:row>
      <xdr:rowOff>91231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591988"/>
          <a:ext cx="889000" cy="100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52849</xdr:rowOff>
    </xdr:from>
    <xdr:to>
      <xdr:col>20</xdr:col>
      <xdr:colOff>38100</xdr:colOff>
      <xdr:row>56</xdr:row>
      <xdr:rowOff>154449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5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145576</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46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162238</xdr:rowOff>
    </xdr:from>
    <xdr:to>
      <xdr:col>15</xdr:col>
      <xdr:colOff>50800</xdr:colOff>
      <xdr:row>56</xdr:row>
      <xdr:rowOff>56303</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591988"/>
          <a:ext cx="889000" cy="65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39875</xdr:rowOff>
    </xdr:from>
    <xdr:to>
      <xdr:col>15</xdr:col>
      <xdr:colOff>101600</xdr:colOff>
      <xdr:row>56</xdr:row>
      <xdr:rowOff>141475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4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132602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733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112251</xdr:rowOff>
    </xdr:from>
    <xdr:to>
      <xdr:col>10</xdr:col>
      <xdr:colOff>114300</xdr:colOff>
      <xdr:row>56</xdr:row>
      <xdr:rowOff>56303</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542001"/>
          <a:ext cx="889000" cy="115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162244</xdr:rowOff>
    </xdr:from>
    <xdr:to>
      <xdr:col>10</xdr:col>
      <xdr:colOff>165100</xdr:colOff>
      <xdr:row>56</xdr:row>
      <xdr:rowOff>92394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5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108921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367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34794</xdr:rowOff>
    </xdr:from>
    <xdr:to>
      <xdr:col>6</xdr:col>
      <xdr:colOff>38100</xdr:colOff>
      <xdr:row>55</xdr:row>
      <xdr:rowOff>136394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6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152921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2397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24474</xdr:rowOff>
    </xdr:from>
    <xdr:to>
      <xdr:col>24</xdr:col>
      <xdr:colOff>114300</xdr:colOff>
      <xdr:row>56</xdr:row>
      <xdr:rowOff>126074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62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47351</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477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40431</xdr:rowOff>
    </xdr:from>
    <xdr:to>
      <xdr:col>20</xdr:col>
      <xdr:colOff>38100</xdr:colOff>
      <xdr:row>56</xdr:row>
      <xdr:rowOff>142031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64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158558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416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111438</xdr:rowOff>
    </xdr:from>
    <xdr:to>
      <xdr:col>15</xdr:col>
      <xdr:colOff>101600</xdr:colOff>
      <xdr:row>56</xdr:row>
      <xdr:rowOff>41588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54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58115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316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5503</xdr:rowOff>
    </xdr:from>
    <xdr:to>
      <xdr:col>10</xdr:col>
      <xdr:colOff>165100</xdr:colOff>
      <xdr:row>56</xdr:row>
      <xdr:rowOff>107103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60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98230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699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61451</xdr:rowOff>
    </xdr:from>
    <xdr:to>
      <xdr:col>6</xdr:col>
      <xdr:colOff>38100</xdr:colOff>
      <xdr:row>55</xdr:row>
      <xdr:rowOff>163051</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49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154178</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583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43018</xdr:rowOff>
    </xdr:from>
    <xdr:to>
      <xdr:col>24</xdr:col>
      <xdr:colOff>62865</xdr:colOff>
      <xdr:row>79</xdr:row>
      <xdr:rowOff>6259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5968"/>
          <a:ext cx="1270" cy="1334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10086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5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6259</xdr:rowOff>
    </xdr:from>
    <xdr:to>
      <xdr:col>24</xdr:col>
      <xdr:colOff>152400</xdr:colOff>
      <xdr:row>79</xdr:row>
      <xdr:rowOff>6259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5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161145</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43018</xdr:rowOff>
    </xdr:from>
    <xdr:to>
      <xdr:col>24</xdr:col>
      <xdr:colOff>152400</xdr:colOff>
      <xdr:row>71</xdr:row>
      <xdr:rowOff>43018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94780</xdr:rowOff>
    </xdr:from>
    <xdr:to>
      <xdr:col>24</xdr:col>
      <xdr:colOff>63500</xdr:colOff>
      <xdr:row>74</xdr:row>
      <xdr:rowOff>43231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610630"/>
          <a:ext cx="838200" cy="11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89440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7767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111013</xdr:rowOff>
    </xdr:from>
    <xdr:to>
      <xdr:col>24</xdr:col>
      <xdr:colOff>114300</xdr:colOff>
      <xdr:row>75</xdr:row>
      <xdr:rowOff>41163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79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43231</xdr:rowOff>
    </xdr:from>
    <xdr:to>
      <xdr:col>19</xdr:col>
      <xdr:colOff>177800</xdr:colOff>
      <xdr:row>75</xdr:row>
      <xdr:rowOff>68842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2730531"/>
          <a:ext cx="889000" cy="19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156490</xdr:rowOff>
    </xdr:from>
    <xdr:to>
      <xdr:col>20</xdr:col>
      <xdr:colOff>38100</xdr:colOff>
      <xdr:row>75</xdr:row>
      <xdr:rowOff>86640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28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77767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3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92593</xdr:rowOff>
    </xdr:from>
    <xdr:to>
      <xdr:col>15</xdr:col>
      <xdr:colOff>50800</xdr:colOff>
      <xdr:row>75</xdr:row>
      <xdr:rowOff>68842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2779893"/>
          <a:ext cx="889000" cy="147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98341</xdr:rowOff>
    </xdr:from>
    <xdr:to>
      <xdr:col>15</xdr:col>
      <xdr:colOff>101600</xdr:colOff>
      <xdr:row>76</xdr:row>
      <xdr:rowOff>28491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57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19618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49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92593</xdr:rowOff>
    </xdr:from>
    <xdr:to>
      <xdr:col>10</xdr:col>
      <xdr:colOff>114300</xdr:colOff>
      <xdr:row>76</xdr:row>
      <xdr:rowOff>25209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779893"/>
          <a:ext cx="889000" cy="27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9614</xdr:rowOff>
    </xdr:from>
    <xdr:to>
      <xdr:col>10</xdr:col>
      <xdr:colOff>165100</xdr:colOff>
      <xdr:row>75</xdr:row>
      <xdr:rowOff>111214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28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102341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61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95858</xdr:rowOff>
    </xdr:from>
    <xdr:to>
      <xdr:col>6</xdr:col>
      <xdr:colOff>38100</xdr:colOff>
      <xdr:row>77</xdr:row>
      <xdr:rowOff>26008</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12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17135</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18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43980</xdr:rowOff>
    </xdr:from>
    <xdr:to>
      <xdr:col>24</xdr:col>
      <xdr:colOff>114300</xdr:colOff>
      <xdr:row>73</xdr:row>
      <xdr:rowOff>145580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55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66857</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411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163881</xdr:rowOff>
    </xdr:from>
    <xdr:to>
      <xdr:col>20</xdr:col>
      <xdr:colOff>38100</xdr:colOff>
      <xdr:row>74</xdr:row>
      <xdr:rowOff>94031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67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110558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454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18042</xdr:rowOff>
    </xdr:from>
    <xdr:to>
      <xdr:col>15</xdr:col>
      <xdr:colOff>101600</xdr:colOff>
      <xdr:row>75</xdr:row>
      <xdr:rowOff>119642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87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136169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652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41793</xdr:rowOff>
    </xdr:from>
    <xdr:to>
      <xdr:col>10</xdr:col>
      <xdr:colOff>165100</xdr:colOff>
      <xdr:row>74</xdr:row>
      <xdr:rowOff>143393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72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159920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50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145859</xdr:rowOff>
    </xdr:from>
    <xdr:to>
      <xdr:col>6</xdr:col>
      <xdr:colOff>38100</xdr:colOff>
      <xdr:row>76</xdr:row>
      <xdr:rowOff>76009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004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92536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77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82150</xdr:rowOff>
    </xdr:from>
    <xdr:to>
      <xdr:col>24</xdr:col>
      <xdr:colOff>62865</xdr:colOff>
      <xdr:row>98</xdr:row>
      <xdr:rowOff>85967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12650"/>
          <a:ext cx="1270" cy="1375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89794</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1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85967</xdr:rowOff>
    </xdr:from>
    <xdr:to>
      <xdr:col>24</xdr:col>
      <xdr:colOff>152400</xdr:colOff>
      <xdr:row>98</xdr:row>
      <xdr:rowOff>85967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88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28827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87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395,105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82150</xdr:rowOff>
    </xdr:from>
    <xdr:to>
      <xdr:col>24</xdr:col>
      <xdr:colOff>152400</xdr:colOff>
      <xdr:row>90</xdr:row>
      <xdr:rowOff>82150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1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49414</xdr:rowOff>
    </xdr:from>
    <xdr:to>
      <xdr:col>24</xdr:col>
      <xdr:colOff>63500</xdr:colOff>
      <xdr:row>95</xdr:row>
      <xdr:rowOff>56600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337164"/>
          <a:ext cx="838200" cy="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166733</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4544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16856</xdr:rowOff>
    </xdr:from>
    <xdr:to>
      <xdr:col>24</xdr:col>
      <xdr:colOff>114300</xdr:colOff>
      <xdr:row>96</xdr:row>
      <xdr:rowOff>118456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76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49414</xdr:rowOff>
    </xdr:from>
    <xdr:to>
      <xdr:col>19</xdr:col>
      <xdr:colOff>177800</xdr:colOff>
      <xdr:row>95</xdr:row>
      <xdr:rowOff>78367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337164"/>
          <a:ext cx="889000" cy="2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59669</xdr:rowOff>
    </xdr:from>
    <xdr:to>
      <xdr:col>20</xdr:col>
      <xdr:colOff>38100</xdr:colOff>
      <xdr:row>96</xdr:row>
      <xdr:rowOff>161269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1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152396</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497795" y="16611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78367</xdr:rowOff>
    </xdr:from>
    <xdr:to>
      <xdr:col>15</xdr:col>
      <xdr:colOff>50800</xdr:colOff>
      <xdr:row>96</xdr:row>
      <xdr:rowOff>60013</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366117"/>
          <a:ext cx="889000" cy="153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99251</xdr:rowOff>
    </xdr:from>
    <xdr:to>
      <xdr:col>15</xdr:col>
      <xdr:colOff>101600</xdr:colOff>
      <xdr:row>97</xdr:row>
      <xdr:rowOff>29401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5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20528</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08795" y="1665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60013</xdr:rowOff>
    </xdr:from>
    <xdr:to>
      <xdr:col>10</xdr:col>
      <xdr:colOff>114300</xdr:colOff>
      <xdr:row>96</xdr:row>
      <xdr:rowOff>96673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519213"/>
          <a:ext cx="889000" cy="36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104434</xdr:rowOff>
    </xdr:from>
    <xdr:to>
      <xdr:col>10</xdr:col>
      <xdr:colOff>165100</xdr:colOff>
      <xdr:row>97</xdr:row>
      <xdr:rowOff>34584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56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25711</xdr:rowOff>
    </xdr:from>
    <xdr:ext cx="59901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19795" y="16656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157629</xdr:rowOff>
    </xdr:from>
    <xdr:to>
      <xdr:col>6</xdr:col>
      <xdr:colOff>38100</xdr:colOff>
      <xdr:row>97</xdr:row>
      <xdr:rowOff>87779</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78906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70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5800</xdr:rowOff>
    </xdr:from>
    <xdr:to>
      <xdr:col>24</xdr:col>
      <xdr:colOff>114300</xdr:colOff>
      <xdr:row>95</xdr:row>
      <xdr:rowOff>107400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29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28677</xdr:rowOff>
    </xdr:from>
    <xdr:ext cx="599010"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144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170064</xdr:rowOff>
    </xdr:from>
    <xdr:to>
      <xdr:col>20</xdr:col>
      <xdr:colOff>38100</xdr:colOff>
      <xdr:row>95</xdr:row>
      <xdr:rowOff>100214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28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116741</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497795" y="16061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27567</xdr:rowOff>
    </xdr:from>
    <xdr:to>
      <xdr:col>15</xdr:col>
      <xdr:colOff>101600</xdr:colOff>
      <xdr:row>95</xdr:row>
      <xdr:rowOff>129167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315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145694</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08795" y="16090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9213</xdr:rowOff>
    </xdr:from>
    <xdr:to>
      <xdr:col>10</xdr:col>
      <xdr:colOff>165100</xdr:colOff>
      <xdr:row>96</xdr:row>
      <xdr:rowOff>110813</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46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127340</xdr:rowOff>
    </xdr:from>
    <xdr:ext cx="59901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19795" y="16243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45873</xdr:rowOff>
    </xdr:from>
    <xdr:to>
      <xdr:col>6</xdr:col>
      <xdr:colOff>38100</xdr:colOff>
      <xdr:row>96</xdr:row>
      <xdr:rowOff>147473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50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164000</xdr:rowOff>
    </xdr:from>
    <xdr:ext cx="599010"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30795" y="16280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2083</xdr:rowOff>
    </xdr:from>
    <xdr:to>
      <xdr:col>54</xdr:col>
      <xdr:colOff>189865</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88483"/>
          <a:ext cx="1270" cy="1166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120210</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26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32</xdr:row>
      <xdr:rowOff>2083</xdr:rowOff>
    </xdr:from>
    <xdr:to>
      <xdr:col>55</xdr:col>
      <xdr:colOff>88900</xdr:colOff>
      <xdr:row>32</xdr:row>
      <xdr:rowOff>2083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8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2083</xdr:rowOff>
    </xdr:from>
    <xdr:to>
      <xdr:col>55</xdr:col>
      <xdr:colOff>0</xdr:colOff>
      <xdr:row>33</xdr:row>
      <xdr:rowOff>77064</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5488483"/>
          <a:ext cx="838200" cy="24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138651</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823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160224</xdr:rowOff>
    </xdr:from>
    <xdr:to>
      <xdr:col>55</xdr:col>
      <xdr:colOff>50800</xdr:colOff>
      <xdr:row>38</xdr:row>
      <xdr:rowOff>90374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0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77064</xdr:rowOff>
    </xdr:from>
    <xdr:to>
      <xdr:col>50</xdr:col>
      <xdr:colOff>114300</xdr:colOff>
      <xdr:row>34</xdr:row>
      <xdr:rowOff>115469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5734914"/>
          <a:ext cx="889000" cy="209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148793</xdr:rowOff>
    </xdr:from>
    <xdr:to>
      <xdr:col>50</xdr:col>
      <xdr:colOff>165100</xdr:colOff>
      <xdr:row>38</xdr:row>
      <xdr:rowOff>78943</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9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70070</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585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67919</xdr:rowOff>
    </xdr:from>
    <xdr:to>
      <xdr:col>45</xdr:col>
      <xdr:colOff>177800</xdr:colOff>
      <xdr:row>34</xdr:row>
      <xdr:rowOff>115469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5897219"/>
          <a:ext cx="889000" cy="47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151079</xdr:rowOff>
    </xdr:from>
    <xdr:to>
      <xdr:col>46</xdr:col>
      <xdr:colOff>38100</xdr:colOff>
      <xdr:row>38</xdr:row>
      <xdr:rowOff>81229</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9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72356</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587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67919</xdr:rowOff>
    </xdr:from>
    <xdr:to>
      <xdr:col>41</xdr:col>
      <xdr:colOff>50800</xdr:colOff>
      <xdr:row>34</xdr:row>
      <xdr:rowOff>151587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5897219"/>
          <a:ext cx="889000" cy="8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166167</xdr:rowOff>
    </xdr:from>
    <xdr:to>
      <xdr:col>41</xdr:col>
      <xdr:colOff>101600</xdr:colOff>
      <xdr:row>38</xdr:row>
      <xdr:rowOff>96317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09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87444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602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166853</xdr:rowOff>
    </xdr:from>
    <xdr:to>
      <xdr:col>36</xdr:col>
      <xdr:colOff>165100</xdr:colOff>
      <xdr:row>38</xdr:row>
      <xdr:rowOff>97003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1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88130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603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122733</xdr:rowOff>
    </xdr:from>
    <xdr:to>
      <xdr:col>55</xdr:col>
      <xdr:colOff>50800</xdr:colOff>
      <xdr:row>32</xdr:row>
      <xdr:rowOff>52883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5437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75760</xdr:rowOff>
    </xdr:from>
    <xdr:ext cx="469744"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5390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26264</xdr:rowOff>
    </xdr:from>
    <xdr:to>
      <xdr:col>50</xdr:col>
      <xdr:colOff>165100</xdr:colOff>
      <xdr:row>33</xdr:row>
      <xdr:rowOff>127864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568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31</xdr:row>
      <xdr:rowOff>144391</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5459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64669</xdr:rowOff>
    </xdr:from>
    <xdr:to>
      <xdr:col>46</xdr:col>
      <xdr:colOff>38100</xdr:colOff>
      <xdr:row>34</xdr:row>
      <xdr:rowOff>166269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589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11346</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56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17119</xdr:rowOff>
    </xdr:from>
    <xdr:to>
      <xdr:col>41</xdr:col>
      <xdr:colOff>101600</xdr:colOff>
      <xdr:row>34</xdr:row>
      <xdr:rowOff>118719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584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135246</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5621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100787</xdr:rowOff>
    </xdr:from>
    <xdr:to>
      <xdr:col>36</xdr:col>
      <xdr:colOff>165100</xdr:colOff>
      <xdr:row>35</xdr:row>
      <xdr:rowOff>30937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593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47464</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5705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101254</xdr:rowOff>
    </xdr:from>
    <xdr:to>
      <xdr:col>54</xdr:col>
      <xdr:colOff>189865</xdr:colOff>
      <xdr:row>58</xdr:row>
      <xdr:rowOff>138942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73754"/>
          <a:ext cx="1270" cy="1409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142769</xdr:rowOff>
    </xdr:from>
    <xdr:ext cx="534377"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08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138942</xdr:rowOff>
    </xdr:from>
    <xdr:to>
      <xdr:col>55</xdr:col>
      <xdr:colOff>88900</xdr:colOff>
      <xdr:row>58</xdr:row>
      <xdr:rowOff>138942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83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47931</xdr:rowOff>
    </xdr:from>
    <xdr:ext cx="599010"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48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390,091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101254</xdr:rowOff>
    </xdr:from>
    <xdr:to>
      <xdr:col>55</xdr:col>
      <xdr:colOff>88900</xdr:colOff>
      <xdr:row>50</xdr:row>
      <xdr:rowOff>101254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73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101254</xdr:rowOff>
    </xdr:from>
    <xdr:to>
      <xdr:col>55</xdr:col>
      <xdr:colOff>0</xdr:colOff>
      <xdr:row>53</xdr:row>
      <xdr:rowOff>127553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8673754"/>
          <a:ext cx="838200" cy="540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49904</xdr:rowOff>
    </xdr:from>
    <xdr:ext cx="599010"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6511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71477</xdr:rowOff>
    </xdr:from>
    <xdr:to>
      <xdr:col>55</xdr:col>
      <xdr:colOff>50800</xdr:colOff>
      <xdr:row>57</xdr:row>
      <xdr:rowOff>1627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127553</xdr:rowOff>
    </xdr:from>
    <xdr:to>
      <xdr:col>50</xdr:col>
      <xdr:colOff>114300</xdr:colOff>
      <xdr:row>56</xdr:row>
      <xdr:rowOff>17552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9214403"/>
          <a:ext cx="889000" cy="40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85223</xdr:rowOff>
    </xdr:from>
    <xdr:to>
      <xdr:col>50</xdr:col>
      <xdr:colOff>165100</xdr:colOff>
      <xdr:row>57</xdr:row>
      <xdr:rowOff>15373</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6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6500</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339795" y="9779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114744</xdr:rowOff>
    </xdr:from>
    <xdr:to>
      <xdr:col>45</xdr:col>
      <xdr:colOff>177800</xdr:colOff>
      <xdr:row>56</xdr:row>
      <xdr:rowOff>17552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9373044"/>
          <a:ext cx="889000" cy="245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63449</xdr:rowOff>
    </xdr:from>
    <xdr:to>
      <xdr:col>46</xdr:col>
      <xdr:colOff>38100</xdr:colOff>
      <xdr:row>56</xdr:row>
      <xdr:rowOff>165049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6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156176</xdr:rowOff>
    </xdr:from>
    <xdr:ext cx="59901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450795" y="9757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114744</xdr:rowOff>
    </xdr:from>
    <xdr:to>
      <xdr:col>41</xdr:col>
      <xdr:colOff>50800</xdr:colOff>
      <xdr:row>55</xdr:row>
      <xdr:rowOff>121077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9373044"/>
          <a:ext cx="889000" cy="17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99561</xdr:rowOff>
    </xdr:from>
    <xdr:to>
      <xdr:col>41</xdr:col>
      <xdr:colOff>101600</xdr:colOff>
      <xdr:row>57</xdr:row>
      <xdr:rowOff>29711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0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20838</xdr:rowOff>
    </xdr:from>
    <xdr:ext cx="59901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561795" y="9793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125030</xdr:rowOff>
    </xdr:from>
    <xdr:to>
      <xdr:col>36</xdr:col>
      <xdr:colOff>165100</xdr:colOff>
      <xdr:row>57</xdr:row>
      <xdr:rowOff>55180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46307</xdr:rowOff>
    </xdr:from>
    <xdr:ext cx="59901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672795" y="981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50454</xdr:rowOff>
    </xdr:from>
    <xdr:to>
      <xdr:col>55</xdr:col>
      <xdr:colOff>50800</xdr:colOff>
      <xdr:row>50</xdr:row>
      <xdr:rowOff>152054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862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3481</xdr:rowOff>
    </xdr:from>
    <xdr:ext cx="599010"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8575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76753</xdr:rowOff>
    </xdr:from>
    <xdr:to>
      <xdr:col>50</xdr:col>
      <xdr:colOff>165100</xdr:colOff>
      <xdr:row>54</xdr:row>
      <xdr:rowOff>6903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16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23430</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339795" y="8938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138202</xdr:rowOff>
    </xdr:from>
    <xdr:to>
      <xdr:col>46</xdr:col>
      <xdr:colOff>38100</xdr:colOff>
      <xdr:row>56</xdr:row>
      <xdr:rowOff>68352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56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84879</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450795" y="934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63944</xdr:rowOff>
    </xdr:from>
    <xdr:to>
      <xdr:col>41</xdr:col>
      <xdr:colOff>101600</xdr:colOff>
      <xdr:row>54</xdr:row>
      <xdr:rowOff>165544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32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10621</xdr:rowOff>
    </xdr:from>
    <xdr:ext cx="59901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561795" y="9097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70277</xdr:rowOff>
    </xdr:from>
    <xdr:to>
      <xdr:col>36</xdr:col>
      <xdr:colOff>165100</xdr:colOff>
      <xdr:row>56</xdr:row>
      <xdr:rowOff>427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50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16954</xdr:rowOff>
    </xdr:from>
    <xdr:ext cx="59901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672795" y="9275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121869</xdr:rowOff>
    </xdr:from>
    <xdr:to>
      <xdr:col>54</xdr:col>
      <xdr:colOff>189865</xdr:colOff>
      <xdr:row>78</xdr:row>
      <xdr:rowOff>114632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23369"/>
          <a:ext cx="1270" cy="1364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118459</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9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114632</xdr:rowOff>
    </xdr:from>
    <xdr:to>
      <xdr:col>55</xdr:col>
      <xdr:colOff>88900</xdr:colOff>
      <xdr:row>78</xdr:row>
      <xdr:rowOff>114632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8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68546</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8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303,900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121869</xdr:rowOff>
    </xdr:from>
    <xdr:to>
      <xdr:col>55</xdr:col>
      <xdr:colOff>88900</xdr:colOff>
      <xdr:row>70</xdr:row>
      <xdr:rowOff>121869</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2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70</xdr:row>
      <xdr:rowOff>121869</xdr:rowOff>
    </xdr:from>
    <xdr:to>
      <xdr:col>55</xdr:col>
      <xdr:colOff>0</xdr:colOff>
      <xdr:row>77</xdr:row>
      <xdr:rowOff>106997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2123369"/>
          <a:ext cx="838200" cy="1185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16262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17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37835</xdr:rowOff>
    </xdr:from>
    <xdr:to>
      <xdr:col>55</xdr:col>
      <xdr:colOff>50800</xdr:colOff>
      <xdr:row>77</xdr:row>
      <xdr:rowOff>139435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82107</xdr:rowOff>
    </xdr:from>
    <xdr:to>
      <xdr:col>50</xdr:col>
      <xdr:colOff>114300</xdr:colOff>
      <xdr:row>77</xdr:row>
      <xdr:rowOff>106997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283757"/>
          <a:ext cx="889000" cy="2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60348</xdr:rowOff>
    </xdr:from>
    <xdr:to>
      <xdr:col>50</xdr:col>
      <xdr:colOff>165100</xdr:colOff>
      <xdr:row>77</xdr:row>
      <xdr:rowOff>161948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6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153075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35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82107</xdr:rowOff>
    </xdr:from>
    <xdr:to>
      <xdr:col>45</xdr:col>
      <xdr:colOff>177800</xdr:colOff>
      <xdr:row>77</xdr:row>
      <xdr:rowOff>89078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283757"/>
          <a:ext cx="889000" cy="6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42132</xdr:rowOff>
    </xdr:from>
    <xdr:to>
      <xdr:col>46</xdr:col>
      <xdr:colOff>38100</xdr:colOff>
      <xdr:row>77</xdr:row>
      <xdr:rowOff>143732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4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134859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33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89078</xdr:rowOff>
    </xdr:from>
    <xdr:to>
      <xdr:col>41</xdr:col>
      <xdr:colOff>50800</xdr:colOff>
      <xdr:row>77</xdr:row>
      <xdr:rowOff>101707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290728"/>
          <a:ext cx="889000" cy="1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65565</xdr:rowOff>
    </xdr:from>
    <xdr:to>
      <xdr:col>41</xdr:col>
      <xdr:colOff>101600</xdr:colOff>
      <xdr:row>77</xdr:row>
      <xdr:rowOff>167165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6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158292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35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45901</xdr:rowOff>
    </xdr:from>
    <xdr:to>
      <xdr:col>36</xdr:col>
      <xdr:colOff>165100</xdr:colOff>
      <xdr:row>77</xdr:row>
      <xdr:rowOff>147501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164028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022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71069</xdr:rowOff>
    </xdr:from>
    <xdr:to>
      <xdr:col>55</xdr:col>
      <xdr:colOff>50800</xdr:colOff>
      <xdr:row>71</xdr:row>
      <xdr:rowOff>1219</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207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24096</xdr:rowOff>
    </xdr:from>
    <xdr:ext cx="599010"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025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56197</xdr:rowOff>
    </xdr:from>
    <xdr:to>
      <xdr:col>50</xdr:col>
      <xdr:colOff>165100</xdr:colOff>
      <xdr:row>77</xdr:row>
      <xdr:rowOff>157797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257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2874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033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31307</xdr:rowOff>
    </xdr:from>
    <xdr:to>
      <xdr:col>46</xdr:col>
      <xdr:colOff>38100</xdr:colOff>
      <xdr:row>77</xdr:row>
      <xdr:rowOff>132907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3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149434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00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38278</xdr:rowOff>
    </xdr:from>
    <xdr:to>
      <xdr:col>41</xdr:col>
      <xdr:colOff>101600</xdr:colOff>
      <xdr:row>77</xdr:row>
      <xdr:rowOff>139878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3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156405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01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50907</xdr:rowOff>
    </xdr:from>
    <xdr:to>
      <xdr:col>36</xdr:col>
      <xdr:colOff>165100</xdr:colOff>
      <xdr:row>77</xdr:row>
      <xdr:rowOff>152507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5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143634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345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21189</xdr:rowOff>
    </xdr:from>
    <xdr:to>
      <xdr:col>54</xdr:col>
      <xdr:colOff>189865</xdr:colOff>
      <xdr:row>97</xdr:row>
      <xdr:rowOff>130697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51689"/>
          <a:ext cx="1270" cy="13096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134524</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76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130697</xdr:rowOff>
    </xdr:from>
    <xdr:to>
      <xdr:col>55</xdr:col>
      <xdr:colOff>88900</xdr:colOff>
      <xdr:row>97</xdr:row>
      <xdr:rowOff>130697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761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139316</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22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325,921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21189</xdr:rowOff>
    </xdr:from>
    <xdr:to>
      <xdr:col>55</xdr:col>
      <xdr:colOff>88900</xdr:colOff>
      <xdr:row>90</xdr:row>
      <xdr:rowOff>21189</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5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35961</xdr:rowOff>
    </xdr:from>
    <xdr:to>
      <xdr:col>55</xdr:col>
      <xdr:colOff>0</xdr:colOff>
      <xdr:row>95</xdr:row>
      <xdr:rowOff>161691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323711"/>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1536</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2892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23109</xdr:rowOff>
    </xdr:from>
    <xdr:to>
      <xdr:col>55</xdr:col>
      <xdr:colOff>50800</xdr:colOff>
      <xdr:row>95</xdr:row>
      <xdr:rowOff>124709</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31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121000</xdr:rowOff>
    </xdr:from>
    <xdr:to>
      <xdr:col>50</xdr:col>
      <xdr:colOff>114300</xdr:colOff>
      <xdr:row>95</xdr:row>
      <xdr:rowOff>161691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408750"/>
          <a:ext cx="889000" cy="4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86796</xdr:rowOff>
    </xdr:from>
    <xdr:to>
      <xdr:col>50</xdr:col>
      <xdr:colOff>165100</xdr:colOff>
      <xdr:row>96</xdr:row>
      <xdr:rowOff>16946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37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33473</xdr:rowOff>
    </xdr:from>
    <xdr:ext cx="599010"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39795" y="1614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121000</xdr:rowOff>
    </xdr:from>
    <xdr:to>
      <xdr:col>45</xdr:col>
      <xdr:colOff>177800</xdr:colOff>
      <xdr:row>96</xdr:row>
      <xdr:rowOff>125028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408750"/>
          <a:ext cx="889000" cy="175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107307</xdr:rowOff>
    </xdr:from>
    <xdr:to>
      <xdr:col>46</xdr:col>
      <xdr:colOff>38100</xdr:colOff>
      <xdr:row>96</xdr:row>
      <xdr:rowOff>37457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39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28584</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50795" y="1648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28372</xdr:rowOff>
    </xdr:from>
    <xdr:to>
      <xdr:col>41</xdr:col>
      <xdr:colOff>50800</xdr:colOff>
      <xdr:row>96</xdr:row>
      <xdr:rowOff>125028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487572"/>
          <a:ext cx="889000" cy="9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123117</xdr:rowOff>
    </xdr:from>
    <xdr:to>
      <xdr:col>41</xdr:col>
      <xdr:colOff>101600</xdr:colOff>
      <xdr:row>96</xdr:row>
      <xdr:rowOff>53267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410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69794</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61795" y="1618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146754</xdr:rowOff>
    </xdr:from>
    <xdr:to>
      <xdr:col>36</xdr:col>
      <xdr:colOff>165100</xdr:colOff>
      <xdr:row>96</xdr:row>
      <xdr:rowOff>76904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93431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20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156611</xdr:rowOff>
    </xdr:from>
    <xdr:to>
      <xdr:col>55</xdr:col>
      <xdr:colOff>50800</xdr:colOff>
      <xdr:row>95</xdr:row>
      <xdr:rowOff>86761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272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8038</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124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110891</xdr:rowOff>
    </xdr:from>
    <xdr:to>
      <xdr:col>50</xdr:col>
      <xdr:colOff>165100</xdr:colOff>
      <xdr:row>96</xdr:row>
      <xdr:rowOff>41041</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39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32168</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6491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70200</xdr:rowOff>
    </xdr:from>
    <xdr:to>
      <xdr:col>46</xdr:col>
      <xdr:colOff>38100</xdr:colOff>
      <xdr:row>96</xdr:row>
      <xdr:rowOff>350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35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16877</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6133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74228</xdr:rowOff>
    </xdr:from>
    <xdr:to>
      <xdr:col>41</xdr:col>
      <xdr:colOff>101600</xdr:colOff>
      <xdr:row>97</xdr:row>
      <xdr:rowOff>4378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53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166955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62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149022</xdr:rowOff>
    </xdr:from>
    <xdr:to>
      <xdr:col>36</xdr:col>
      <xdr:colOff>165100</xdr:colOff>
      <xdr:row>96</xdr:row>
      <xdr:rowOff>79172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43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70299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52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8925</xdr:rowOff>
    </xdr:from>
    <xdr:to>
      <xdr:col>85</xdr:col>
      <xdr:colOff>126364</xdr:colOff>
      <xdr:row>38</xdr:row>
      <xdr:rowOff>31824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23875"/>
          <a:ext cx="1269" cy="1223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35651</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50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31824</xdr:rowOff>
    </xdr:from>
    <xdr:to>
      <xdr:col>86</xdr:col>
      <xdr:colOff>25400</xdr:colOff>
      <xdr:row>38</xdr:row>
      <xdr:rowOff>31824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46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127052</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09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184,662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8925</xdr:rowOff>
    </xdr:from>
    <xdr:to>
      <xdr:col>86</xdr:col>
      <xdr:colOff>25400</xdr:colOff>
      <xdr:row>31</xdr:row>
      <xdr:rowOff>8925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2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72606</xdr:rowOff>
    </xdr:from>
    <xdr:to>
      <xdr:col>85</xdr:col>
      <xdr:colOff>127000</xdr:colOff>
      <xdr:row>37</xdr:row>
      <xdr:rowOff>111300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416256"/>
          <a:ext cx="838200" cy="3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130949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131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108072</xdr:rowOff>
    </xdr:from>
    <xdr:to>
      <xdr:col>85</xdr:col>
      <xdr:colOff>177800</xdr:colOff>
      <xdr:row>37</xdr:row>
      <xdr:rowOff>38222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80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72606</xdr:rowOff>
    </xdr:from>
    <xdr:to>
      <xdr:col>81</xdr:col>
      <xdr:colOff>50800</xdr:colOff>
      <xdr:row>37</xdr:row>
      <xdr:rowOff>126075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416256"/>
          <a:ext cx="889000" cy="53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147201</xdr:rowOff>
    </xdr:from>
    <xdr:to>
      <xdr:col>81</xdr:col>
      <xdr:colOff>101600</xdr:colOff>
      <xdr:row>37</xdr:row>
      <xdr:rowOff>77351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1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93878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09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126075</xdr:rowOff>
    </xdr:from>
    <xdr:to>
      <xdr:col>76</xdr:col>
      <xdr:colOff>114300</xdr:colOff>
      <xdr:row>37</xdr:row>
      <xdr:rowOff>160015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469725"/>
          <a:ext cx="889000" cy="33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159057</xdr:rowOff>
    </xdr:from>
    <xdr:to>
      <xdr:col>76</xdr:col>
      <xdr:colOff>165100</xdr:colOff>
      <xdr:row>37</xdr:row>
      <xdr:rowOff>89207</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3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105734</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10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145019</xdr:rowOff>
    </xdr:from>
    <xdr:to>
      <xdr:col>71</xdr:col>
      <xdr:colOff>177800</xdr:colOff>
      <xdr:row>37</xdr:row>
      <xdr:rowOff>160015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2814300" y="6488669"/>
          <a:ext cx="889000" cy="1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139718</xdr:rowOff>
    </xdr:from>
    <xdr:to>
      <xdr:col>72</xdr:col>
      <xdr:colOff>38100</xdr:colOff>
      <xdr:row>37</xdr:row>
      <xdr:rowOff>69868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86395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08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109992</xdr:rowOff>
    </xdr:from>
    <xdr:to>
      <xdr:col>67</xdr:col>
      <xdr:colOff>101600</xdr:colOff>
      <xdr:row>37</xdr:row>
      <xdr:rowOff>40142</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2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56669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05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60500</xdr:rowOff>
    </xdr:from>
    <xdr:to>
      <xdr:col>85</xdr:col>
      <xdr:colOff>177800</xdr:colOff>
      <xdr:row>37</xdr:row>
      <xdr:rowOff>162100</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0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146877</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19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21806</xdr:rowOff>
    </xdr:from>
    <xdr:to>
      <xdr:col>81</xdr:col>
      <xdr:colOff>101600</xdr:colOff>
      <xdr:row>37</xdr:row>
      <xdr:rowOff>123406</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36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114533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45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75275</xdr:rowOff>
    </xdr:from>
    <xdr:to>
      <xdr:col>76</xdr:col>
      <xdr:colOff>165100</xdr:colOff>
      <xdr:row>38</xdr:row>
      <xdr:rowOff>5425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1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168002</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511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109215</xdr:rowOff>
    </xdr:from>
    <xdr:to>
      <xdr:col>72</xdr:col>
      <xdr:colOff>38100</xdr:colOff>
      <xdr:row>38</xdr:row>
      <xdr:rowOff>39365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5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30492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4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94219</xdr:rowOff>
    </xdr:from>
    <xdr:to>
      <xdr:col>67</xdr:col>
      <xdr:colOff>101600</xdr:colOff>
      <xdr:row>38</xdr:row>
      <xdr:rowOff>24369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3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15496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53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45993</xdr:rowOff>
    </xdr:from>
    <xdr:to>
      <xdr:col>85</xdr:col>
      <xdr:colOff>126364</xdr:colOff>
      <xdr:row>57</xdr:row>
      <xdr:rowOff>55955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618493"/>
          <a:ext cx="1269" cy="1210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59782</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83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55955</xdr:rowOff>
    </xdr:from>
    <xdr:to>
      <xdr:col>86</xdr:col>
      <xdr:colOff>25400</xdr:colOff>
      <xdr:row>57</xdr:row>
      <xdr:rowOff>55955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82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164120</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39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320,496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45993</xdr:rowOff>
    </xdr:from>
    <xdr:to>
      <xdr:col>86</xdr:col>
      <xdr:colOff>25400</xdr:colOff>
      <xdr:row>50</xdr:row>
      <xdr:rowOff>45993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61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135540</xdr:rowOff>
    </xdr:from>
    <xdr:to>
      <xdr:col>85</xdr:col>
      <xdr:colOff>127000</xdr:colOff>
      <xdr:row>54</xdr:row>
      <xdr:rowOff>15264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9222390"/>
          <a:ext cx="838200" cy="51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157272</xdr:rowOff>
    </xdr:from>
    <xdr:ext cx="599010"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4155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7395</xdr:rowOff>
    </xdr:from>
    <xdr:to>
      <xdr:col>85</xdr:col>
      <xdr:colOff>177800</xdr:colOff>
      <xdr:row>55</xdr:row>
      <xdr:rowOff>108995</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43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15264</xdr:rowOff>
    </xdr:from>
    <xdr:to>
      <xdr:col>81</xdr:col>
      <xdr:colOff>50800</xdr:colOff>
      <xdr:row>54</xdr:row>
      <xdr:rowOff>63484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273564"/>
          <a:ext cx="889000" cy="48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60325</xdr:rowOff>
    </xdr:from>
    <xdr:to>
      <xdr:col>81</xdr:col>
      <xdr:colOff>101600</xdr:colOff>
      <xdr:row>55</xdr:row>
      <xdr:rowOff>161925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4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153052</xdr:rowOff>
    </xdr:from>
    <xdr:ext cx="59901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181795" y="958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63484</xdr:rowOff>
    </xdr:from>
    <xdr:to>
      <xdr:col>76</xdr:col>
      <xdr:colOff>114300</xdr:colOff>
      <xdr:row>54</xdr:row>
      <xdr:rowOff>89088</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9321784"/>
          <a:ext cx="889000" cy="25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72532</xdr:rowOff>
    </xdr:from>
    <xdr:to>
      <xdr:col>76</xdr:col>
      <xdr:colOff>165100</xdr:colOff>
      <xdr:row>56</xdr:row>
      <xdr:rowOff>2682</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50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165259</xdr:rowOff>
    </xdr:from>
    <xdr:ext cx="59901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292795" y="9595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25185</xdr:rowOff>
    </xdr:from>
    <xdr:to>
      <xdr:col>71</xdr:col>
      <xdr:colOff>177800</xdr:colOff>
      <xdr:row>54</xdr:row>
      <xdr:rowOff>89088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9283485"/>
          <a:ext cx="889000" cy="63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117301</xdr:rowOff>
    </xdr:from>
    <xdr:to>
      <xdr:col>72</xdr:col>
      <xdr:colOff>38100</xdr:colOff>
      <xdr:row>56</xdr:row>
      <xdr:rowOff>47451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54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38578</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03795" y="9639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140458</xdr:rowOff>
    </xdr:from>
    <xdr:to>
      <xdr:col>67</xdr:col>
      <xdr:colOff>101600</xdr:colOff>
      <xdr:row>56</xdr:row>
      <xdr:rowOff>70608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61735</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14795" y="9662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84740</xdr:rowOff>
    </xdr:from>
    <xdr:to>
      <xdr:col>85</xdr:col>
      <xdr:colOff>177800</xdr:colOff>
      <xdr:row>54</xdr:row>
      <xdr:rowOff>14890</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17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107617</xdr:rowOff>
    </xdr:from>
    <xdr:ext cx="599010"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02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135914</xdr:rowOff>
    </xdr:from>
    <xdr:to>
      <xdr:col>81</xdr:col>
      <xdr:colOff>101600</xdr:colOff>
      <xdr:row>54</xdr:row>
      <xdr:rowOff>66064</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22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82591</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181795" y="8997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12684</xdr:rowOff>
    </xdr:from>
    <xdr:to>
      <xdr:col>76</xdr:col>
      <xdr:colOff>165100</xdr:colOff>
      <xdr:row>54</xdr:row>
      <xdr:rowOff>114284</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270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130811</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292795" y="9046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38288</xdr:rowOff>
    </xdr:from>
    <xdr:to>
      <xdr:col>72</xdr:col>
      <xdr:colOff>38100</xdr:colOff>
      <xdr:row>54</xdr:row>
      <xdr:rowOff>139888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29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156415</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03795" y="9071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145835</xdr:rowOff>
    </xdr:from>
    <xdr:to>
      <xdr:col>67</xdr:col>
      <xdr:colOff>101600</xdr:colOff>
      <xdr:row>54</xdr:row>
      <xdr:rowOff>75985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23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52</xdr:row>
      <xdr:rowOff>92512</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14795" y="9007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49175</xdr:rowOff>
    </xdr:from>
    <xdr:to>
      <xdr:col>85</xdr:col>
      <xdr:colOff>126364</xdr:colOff>
      <xdr:row>79</xdr:row>
      <xdr:rowOff>98879</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22125"/>
          <a:ext cx="1269" cy="1421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167302</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97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130,566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49175</xdr:rowOff>
    </xdr:from>
    <xdr:to>
      <xdr:col>86</xdr:col>
      <xdr:colOff>25400</xdr:colOff>
      <xdr:row>71</xdr:row>
      <xdr:rowOff>49175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2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109328</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310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86451</xdr:rowOff>
    </xdr:from>
    <xdr:to>
      <xdr:col>85</xdr:col>
      <xdr:colOff>177800</xdr:colOff>
      <xdr:row>79</xdr:row>
      <xdr:rowOff>16601</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5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34511</xdr:rowOff>
    </xdr:from>
    <xdr:to>
      <xdr:col>81</xdr:col>
      <xdr:colOff>50800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579061"/>
          <a:ext cx="889000" cy="6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42059</xdr:rowOff>
    </xdr:from>
    <xdr:to>
      <xdr:col>81</xdr:col>
      <xdr:colOff>101600</xdr:colOff>
      <xdr:row>78</xdr:row>
      <xdr:rowOff>143659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15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160186</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90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34511</xdr:rowOff>
    </xdr:from>
    <xdr:to>
      <xdr:col>76</xdr:col>
      <xdr:colOff>114300</xdr:colOff>
      <xdr:row>79</xdr:row>
      <xdr:rowOff>37723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579061"/>
          <a:ext cx="889000" cy="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60368</xdr:rowOff>
    </xdr:from>
    <xdr:to>
      <xdr:col>76</xdr:col>
      <xdr:colOff>165100</xdr:colOff>
      <xdr:row>78</xdr:row>
      <xdr:rowOff>161968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3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7045</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20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37723</xdr:rowOff>
    </xdr:from>
    <xdr:to>
      <xdr:col>71</xdr:col>
      <xdr:colOff>177800</xdr:colOff>
      <xdr:row>79</xdr:row>
      <xdr:rowOff>78609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582273"/>
          <a:ext cx="889000" cy="4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70993</xdr:rowOff>
    </xdr:from>
    <xdr:to>
      <xdr:col>72</xdr:col>
      <xdr:colOff>38100</xdr:colOff>
      <xdr:row>79</xdr:row>
      <xdr:rowOff>1143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4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17670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21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19199</xdr:rowOff>
    </xdr:from>
    <xdr:to>
      <xdr:col>67</xdr:col>
      <xdr:colOff>101600</xdr:colOff>
      <xdr:row>78</xdr:row>
      <xdr:rowOff>120799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3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137326</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6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155161</xdr:rowOff>
    </xdr:from>
    <xdr:to>
      <xdr:col>76</xdr:col>
      <xdr:colOff>165100</xdr:colOff>
      <xdr:row>79</xdr:row>
      <xdr:rowOff>85311</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52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76438</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6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158373</xdr:rowOff>
    </xdr:from>
    <xdr:to>
      <xdr:col>72</xdr:col>
      <xdr:colOff>38100</xdr:colOff>
      <xdr:row>79</xdr:row>
      <xdr:rowOff>88523</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53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79650</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624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27809</xdr:rowOff>
    </xdr:from>
    <xdr:to>
      <xdr:col>67</xdr:col>
      <xdr:colOff>101600</xdr:colOff>
      <xdr:row>79</xdr:row>
      <xdr:rowOff>129409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57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120536</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66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33176</xdr:rowOff>
    </xdr:from>
    <xdr:to>
      <xdr:col>85</xdr:col>
      <xdr:colOff>126364</xdr:colOff>
      <xdr:row>98</xdr:row>
      <xdr:rowOff>139032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806576"/>
          <a:ext cx="1269" cy="1134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142859</xdr:rowOff>
    </xdr:from>
    <xdr:ext cx="378565"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49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139032</xdr:rowOff>
    </xdr:from>
    <xdr:to>
      <xdr:col>86</xdr:col>
      <xdr:colOff>25400</xdr:colOff>
      <xdr:row>98</xdr:row>
      <xdr:rowOff>139032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41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151303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8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33176</xdr:rowOff>
    </xdr:from>
    <xdr:to>
      <xdr:col>86</xdr:col>
      <xdr:colOff>25400</xdr:colOff>
      <xdr:row>92</xdr:row>
      <xdr:rowOff>33176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80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72968</xdr:rowOff>
    </xdr:from>
    <xdr:to>
      <xdr:col>85</xdr:col>
      <xdr:colOff>127000</xdr:colOff>
      <xdr:row>95</xdr:row>
      <xdr:rowOff>87455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360718"/>
          <a:ext cx="838200" cy="14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3717</xdr:rowOff>
    </xdr:from>
    <xdr:ext cx="599010"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2914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25290</xdr:rowOff>
    </xdr:from>
    <xdr:to>
      <xdr:col>85</xdr:col>
      <xdr:colOff>177800</xdr:colOff>
      <xdr:row>95</xdr:row>
      <xdr:rowOff>126890</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31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84293</xdr:rowOff>
    </xdr:from>
    <xdr:to>
      <xdr:col>81</xdr:col>
      <xdr:colOff>50800</xdr:colOff>
      <xdr:row>95</xdr:row>
      <xdr:rowOff>87455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4592300" y="16372043"/>
          <a:ext cx="889000" cy="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40875</xdr:rowOff>
    </xdr:from>
    <xdr:to>
      <xdr:col>81</xdr:col>
      <xdr:colOff>101600</xdr:colOff>
      <xdr:row>95</xdr:row>
      <xdr:rowOff>142475</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32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133602</xdr:rowOff>
    </xdr:from>
    <xdr:ext cx="59901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181795" y="16421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136247</xdr:rowOff>
    </xdr:from>
    <xdr:to>
      <xdr:col>76</xdr:col>
      <xdr:colOff>114300</xdr:colOff>
      <xdr:row>95</xdr:row>
      <xdr:rowOff>84293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3703300" y="16252547"/>
          <a:ext cx="889000" cy="119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8575</xdr:rowOff>
    </xdr:from>
    <xdr:to>
      <xdr:col>76</xdr:col>
      <xdr:colOff>165100</xdr:colOff>
      <xdr:row>95</xdr:row>
      <xdr:rowOff>110175</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29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93</xdr:row>
      <xdr:rowOff>126702</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292795" y="1607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136247</xdr:rowOff>
    </xdr:from>
    <xdr:to>
      <xdr:col>71</xdr:col>
      <xdr:colOff>177800</xdr:colOff>
      <xdr:row>95</xdr:row>
      <xdr:rowOff>107353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252547"/>
          <a:ext cx="889000" cy="142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59269</xdr:rowOff>
    </xdr:from>
    <xdr:to>
      <xdr:col>72</xdr:col>
      <xdr:colOff>38100</xdr:colOff>
      <xdr:row>95</xdr:row>
      <xdr:rowOff>160869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34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151996</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03795" y="1643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95017</xdr:rowOff>
    </xdr:from>
    <xdr:to>
      <xdr:col>67</xdr:col>
      <xdr:colOff>101600</xdr:colOff>
      <xdr:row>96</xdr:row>
      <xdr:rowOff>25167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16294</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14795" y="1647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22168</xdr:rowOff>
    </xdr:from>
    <xdr:to>
      <xdr:col>85</xdr:col>
      <xdr:colOff>177800</xdr:colOff>
      <xdr:row>95</xdr:row>
      <xdr:rowOff>123768</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30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45045</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16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36655</xdr:rowOff>
    </xdr:from>
    <xdr:to>
      <xdr:col>81</xdr:col>
      <xdr:colOff>101600</xdr:colOff>
      <xdr:row>95</xdr:row>
      <xdr:rowOff>138255</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32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93</xdr:row>
      <xdr:rowOff>154782</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6099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33493</xdr:rowOff>
    </xdr:from>
    <xdr:to>
      <xdr:col>76</xdr:col>
      <xdr:colOff>165100</xdr:colOff>
      <xdr:row>95</xdr:row>
      <xdr:rowOff>135093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321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126220</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6413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85447</xdr:rowOff>
    </xdr:from>
    <xdr:to>
      <xdr:col>72</xdr:col>
      <xdr:colOff>38100</xdr:colOff>
      <xdr:row>95</xdr:row>
      <xdr:rowOff>15597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20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93</xdr:row>
      <xdr:rowOff>32124</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03795" y="15976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56553</xdr:rowOff>
    </xdr:from>
    <xdr:to>
      <xdr:col>67</xdr:col>
      <xdr:colOff>101600</xdr:colOff>
      <xdr:row>95</xdr:row>
      <xdr:rowOff>158153</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34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3230</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14795" y="16119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142803</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286303"/>
          <a:ext cx="1269" cy="1499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119215</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805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89480</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06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9,181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142803</xdr:rowOff>
    </xdr:from>
    <xdr:to>
      <xdr:col>116</xdr:col>
      <xdr:colOff>152400</xdr:colOff>
      <xdr:row>30</xdr:row>
      <xdr:rowOff>142803</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28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36665</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55176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13788</xdr:rowOff>
    </xdr:from>
    <xdr:to>
      <xdr:col>116</xdr:col>
      <xdr:colOff>114300</xdr:colOff>
      <xdr:row>39</xdr:row>
      <xdr:rowOff>115388</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700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157807</xdr:rowOff>
    </xdr:from>
    <xdr:to>
      <xdr:col>112</xdr:col>
      <xdr:colOff>38100</xdr:colOff>
      <xdr:row>39</xdr:row>
      <xdr:rowOff>87957</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104484</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34017" y="6448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98371</xdr:rowOff>
    </xdr:from>
    <xdr:to>
      <xdr:col>107</xdr:col>
      <xdr:colOff>101600</xdr:colOff>
      <xdr:row>39</xdr:row>
      <xdr:rowOff>28521</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613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45048</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5017" y="63886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21299</xdr:rowOff>
    </xdr:from>
    <xdr:to>
      <xdr:col>102</xdr:col>
      <xdr:colOff>165100</xdr:colOff>
      <xdr:row>39</xdr:row>
      <xdr:rowOff>122899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707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139426</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6017" y="6483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159113</xdr:rowOff>
    </xdr:from>
    <xdr:to>
      <xdr:col>98</xdr:col>
      <xdr:colOff>38100</xdr:colOff>
      <xdr:row>39</xdr:row>
      <xdr:rowOff>89263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105790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7017" y="6449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163665</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6787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latin typeface="ＭＳ 明朝" panose="02020609040205080304" pitchFamily="17" charset="-128"/>
              <a:ea typeface="ＭＳ 明朝" panose="02020609040205080304" pitchFamily="17" charset="-128"/>
            </a:rPr>
            <a:t>　衛生費は、国保病院事業会計への繰出金が増加したことが、類似団体内平均を大きく上回る要因である。</a:t>
          </a:r>
          <a:endParaRPr kumimoji="1" lang="en-US" altLang="ja-JP" sz="1400">
            <a:latin typeface="ＭＳ 明朝" panose="02020609040205080304" pitchFamily="17" charset="-128"/>
            <a:ea typeface="ＭＳ 明朝" panose="02020609040205080304" pitchFamily="17" charset="-128"/>
          </a:endParaRPr>
        </a:p>
        <a:p>
          <a:r>
            <a:rPr kumimoji="1" lang="ja-JP" altLang="en-US" sz="1400">
              <a:latin typeface="ＭＳ 明朝" panose="02020609040205080304" pitchFamily="17" charset="-128"/>
              <a:ea typeface="ＭＳ 明朝" panose="02020609040205080304" pitchFamily="17" charset="-128"/>
            </a:rPr>
            <a:t>　農林水産業費は、農業関係補助金の増加が主な要因である。</a:t>
          </a:r>
          <a:endParaRPr kumimoji="1" lang="en-US" altLang="ja-JP" sz="1400">
            <a:latin typeface="ＭＳ 明朝" panose="02020609040205080304" pitchFamily="17" charset="-128"/>
            <a:ea typeface="ＭＳ 明朝" panose="02020609040205080304" pitchFamily="17"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明朝" panose="02020609040205080304" pitchFamily="17" charset="-128"/>
              <a:ea typeface="ＭＳ 明朝" panose="02020609040205080304" pitchFamily="17" charset="-128"/>
              <a:cs typeface="+mn-cs"/>
            </a:rPr>
            <a:t>　</a:t>
          </a:r>
          <a:r>
            <a:rPr kumimoji="1" lang="ja-JP" altLang="en-US" sz="1400">
              <a:solidFill>
                <a:schemeClr val="dk1"/>
              </a:solidFill>
              <a:effectLst/>
              <a:latin typeface="ＭＳ 明朝" panose="02020609040205080304" pitchFamily="17" charset="-128"/>
              <a:ea typeface="ＭＳ 明朝" panose="02020609040205080304" pitchFamily="17" charset="-128"/>
              <a:cs typeface="+mn-cs"/>
            </a:rPr>
            <a:t>商工</a:t>
          </a:r>
          <a:r>
            <a:rPr kumimoji="1" lang="ja-JP" altLang="ja-JP" sz="1400">
              <a:solidFill>
                <a:schemeClr val="dk1"/>
              </a:solidFill>
              <a:effectLst/>
              <a:latin typeface="ＭＳ 明朝" panose="02020609040205080304" pitchFamily="17" charset="-128"/>
              <a:ea typeface="ＭＳ 明朝" panose="02020609040205080304" pitchFamily="17" charset="-128"/>
              <a:cs typeface="+mn-cs"/>
            </a:rPr>
            <a:t>費は、</a:t>
          </a:r>
          <a:r>
            <a:rPr kumimoji="1" lang="ja-JP" altLang="en-US" sz="1400">
              <a:solidFill>
                <a:schemeClr val="dk1"/>
              </a:solidFill>
              <a:effectLst/>
              <a:latin typeface="ＭＳ 明朝" panose="02020609040205080304" pitchFamily="17" charset="-128"/>
              <a:ea typeface="ＭＳ 明朝" panose="02020609040205080304" pitchFamily="17" charset="-128"/>
              <a:cs typeface="+mn-cs"/>
            </a:rPr>
            <a:t>観光施設改修事業が</a:t>
          </a:r>
          <a:r>
            <a:rPr kumimoji="1" lang="ja-JP" altLang="ja-JP" sz="1400">
              <a:solidFill>
                <a:schemeClr val="dk1"/>
              </a:solidFill>
              <a:effectLst/>
              <a:latin typeface="ＭＳ 明朝" panose="02020609040205080304" pitchFamily="17" charset="-128"/>
              <a:ea typeface="ＭＳ 明朝" panose="02020609040205080304" pitchFamily="17" charset="-128"/>
              <a:cs typeface="+mn-cs"/>
            </a:rPr>
            <a:t>増加が主な要因である。</a:t>
          </a:r>
          <a:endParaRPr kumimoji="1" lang="ja-JP" altLang="en-US" sz="1400">
            <a:latin typeface="ＭＳ 明朝" panose="02020609040205080304" pitchFamily="17" charset="-128"/>
            <a:ea typeface="ＭＳ 明朝" panose="02020609040205080304" pitchFamily="17" charset="-128"/>
          </a:endParaRPr>
        </a:p>
        <a:p>
          <a:r>
            <a:rPr kumimoji="1" lang="ja-JP" altLang="en-US" sz="1400">
              <a:latin typeface="ＭＳ 明朝" panose="02020609040205080304" pitchFamily="17" charset="-128"/>
              <a:ea typeface="ＭＳ 明朝" panose="02020609040205080304" pitchFamily="17" charset="-128"/>
            </a:rPr>
            <a:t>　土木費は、補助事業による公営住宅整備事業、道路等インフラ整備など普通建設事業費の増加が主な要因である。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北海道士幌町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明朝" panose="02020609040205080304" pitchFamily="17" charset="-128"/>
              <a:ea typeface="ＭＳ 明朝" panose="02020609040205080304" pitchFamily="17" charset="-128"/>
            </a:rPr>
            <a:t>　財政調整基金については、令和</a:t>
          </a:r>
          <a:r>
            <a:rPr kumimoji="1" lang="en-US" altLang="ja-JP" sz="1400">
              <a:latin typeface="ＭＳ 明朝" panose="02020609040205080304" pitchFamily="17" charset="-128"/>
              <a:ea typeface="ＭＳ 明朝" panose="02020609040205080304" pitchFamily="17" charset="-128"/>
            </a:rPr>
            <a:t>5</a:t>
          </a:r>
          <a:r>
            <a:rPr kumimoji="1" lang="ja-JP" altLang="en-US" sz="1400">
              <a:latin typeface="ＭＳ 明朝" panose="02020609040205080304" pitchFamily="17" charset="-128"/>
              <a:ea typeface="ＭＳ 明朝" panose="02020609040205080304" pitchFamily="17" charset="-128"/>
            </a:rPr>
            <a:t>年度は、物価高騰による物件費の増などの影響により、実質単年度収支が赤字となったことから、基金の取崩しを行った。</a:t>
          </a:r>
          <a:r>
            <a:rPr kumimoji="1" lang="ja-JP" altLang="en-US" sz="1400">
              <a:solidFill>
                <a:schemeClr val="dk1"/>
              </a:solidFill>
              <a:effectLst/>
              <a:latin typeface="ＭＳ 明朝" panose="02020609040205080304" pitchFamily="17" charset="-128"/>
              <a:ea typeface="ＭＳ 明朝" panose="02020609040205080304" pitchFamily="17" charset="-128"/>
              <a:cs typeface="+mn-cs"/>
            </a:rPr>
            <a:t>令和</a:t>
          </a:r>
          <a:r>
            <a:rPr kumimoji="1" lang="en-US" altLang="ja-JP" sz="1400">
              <a:solidFill>
                <a:schemeClr val="dk1"/>
              </a:solidFill>
              <a:effectLst/>
              <a:latin typeface="ＭＳ 明朝" panose="02020609040205080304" pitchFamily="17" charset="-128"/>
              <a:ea typeface="ＭＳ 明朝" panose="02020609040205080304" pitchFamily="17" charset="-128"/>
              <a:cs typeface="+mn-cs"/>
            </a:rPr>
            <a:t>6</a:t>
          </a:r>
          <a:r>
            <a:rPr kumimoji="1" lang="ja-JP" altLang="en-US" sz="1400">
              <a:solidFill>
                <a:schemeClr val="dk1"/>
              </a:solidFill>
              <a:effectLst/>
              <a:latin typeface="ＭＳ 明朝" panose="02020609040205080304" pitchFamily="17" charset="-128"/>
              <a:ea typeface="ＭＳ 明朝" panose="02020609040205080304" pitchFamily="17" charset="-128"/>
              <a:cs typeface="+mn-cs"/>
            </a:rPr>
            <a:t>年度は、</a:t>
          </a:r>
          <a:r>
            <a:rPr kumimoji="1" lang="ja-JP" altLang="en-US" sz="1400">
              <a:latin typeface="ＭＳ 明朝" panose="02020609040205080304" pitchFamily="17" charset="-128"/>
              <a:ea typeface="ＭＳ 明朝" panose="02020609040205080304" pitchFamily="17" charset="-128"/>
            </a:rPr>
            <a:t>適切な財源確保と歳出の精査により、実質単年度収支が黒字となったことから</a:t>
          </a:r>
          <a:r>
            <a:rPr kumimoji="1" lang="ja-JP" altLang="ja-JP" sz="1400">
              <a:solidFill>
                <a:schemeClr val="dk1"/>
              </a:solidFill>
              <a:effectLst/>
              <a:latin typeface="ＭＳ 明朝" panose="02020609040205080304" pitchFamily="17" charset="-128"/>
              <a:ea typeface="ＭＳ 明朝" panose="02020609040205080304" pitchFamily="17" charset="-128"/>
              <a:cs typeface="+mn-cs"/>
            </a:rPr>
            <a:t>、基金の</a:t>
          </a:r>
          <a:r>
            <a:rPr kumimoji="1" lang="ja-JP" altLang="en-US" sz="1400">
              <a:solidFill>
                <a:schemeClr val="dk1"/>
              </a:solidFill>
              <a:effectLst/>
              <a:latin typeface="ＭＳ 明朝" panose="02020609040205080304" pitchFamily="17" charset="-128"/>
              <a:ea typeface="ＭＳ 明朝" panose="02020609040205080304" pitchFamily="17" charset="-128"/>
              <a:cs typeface="+mn-cs"/>
            </a:rPr>
            <a:t>積み増し</a:t>
          </a:r>
          <a:r>
            <a:rPr kumimoji="1" lang="ja-JP" altLang="ja-JP" sz="1400">
              <a:solidFill>
                <a:schemeClr val="dk1"/>
              </a:solidFill>
              <a:effectLst/>
              <a:latin typeface="ＭＳ 明朝" panose="02020609040205080304" pitchFamily="17" charset="-128"/>
              <a:ea typeface="ＭＳ 明朝" panose="02020609040205080304" pitchFamily="17" charset="-128"/>
              <a:cs typeface="+mn-cs"/>
            </a:rPr>
            <a:t>を行った</a:t>
          </a:r>
          <a:r>
            <a:rPr kumimoji="1" lang="ja-JP" altLang="ja-JP" sz="1100">
              <a:solidFill>
                <a:schemeClr val="dk1"/>
              </a:solidFill>
              <a:effectLst/>
              <a:latin typeface="+mn-lt"/>
              <a:ea typeface="+mn-ea"/>
              <a:cs typeface="+mn-cs"/>
            </a:rPr>
            <a:t>。</a:t>
          </a:r>
          <a:endParaRPr kumimoji="1" lang="ja-JP" altLang="en-US" sz="1400">
            <a:latin typeface="ＭＳ 明朝" panose="02020609040205080304" pitchFamily="17" charset="-128"/>
            <a:ea typeface="ＭＳ 明朝" panose="02020609040205080304" pitchFamily="17"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北海道士幌町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全会計において、連結実質赤字が生じていない状況である。特別会計においては、総じて黒字額は安定して推移している状況にある。</a:t>
          </a:r>
        </a:p>
        <a:p>
          <a:r>
            <a:rPr kumimoji="1" lang="ja-JP" altLang="en-US" sz="1400">
              <a:latin typeface="ＭＳ ゴシック" pitchFamily="49" charset="-128"/>
              <a:ea typeface="ＭＳ ゴシック" pitchFamily="49" charset="-128"/>
            </a:rPr>
            <a:t>　国民健康保険病院事業会計については、実質赤字は生じていないものの、入院・外来患者数の減少などの影響により収益構造が悪化し、黒字幅が縮小傾向となっている。</a:t>
          </a:r>
        </a:p>
        <a:p>
          <a:r>
            <a:rPr kumimoji="1" lang="ja-JP" altLang="en-US" sz="1400">
              <a:latin typeface="ＭＳ ゴシック" pitchFamily="49" charset="-128"/>
              <a:ea typeface="ＭＳ ゴシック" pitchFamily="49" charset="-128"/>
            </a:rPr>
            <a:t>　今後も、行財政改革の着実な取り組み、各特別会計・事業会計における自主財源の確保や民間委託等による経費の削減を図りながら、各会計とも健全な財政運営に努める。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60" zoomScaleNormal="6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11386125</v>
      </c>
      <c r="BO4" s="358"/>
      <c r="BP4" s="358"/>
      <c r="BQ4" s="358"/>
      <c r="BR4" s="358"/>
      <c r="BS4" s="358"/>
      <c r="BT4" s="358"/>
      <c r="BU4" s="359"/>
      <c r="BV4" s="357">
        <v>8887019</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8.6</v>
      </c>
      <c r="CU4" s="364"/>
      <c r="CV4" s="364"/>
      <c r="CW4" s="364"/>
      <c r="CX4" s="364"/>
      <c r="CY4" s="364"/>
      <c r="CZ4" s="364"/>
      <c r="DA4" s="365"/>
      <c r="DB4" s="363">
        <v>8.6</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10859361</v>
      </c>
      <c r="BO5" s="395"/>
      <c r="BP5" s="395"/>
      <c r="BQ5" s="395"/>
      <c r="BR5" s="395"/>
      <c r="BS5" s="395"/>
      <c r="BT5" s="395"/>
      <c r="BU5" s="396"/>
      <c r="BV5" s="394">
        <v>8435391</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88</v>
      </c>
      <c r="CU5" s="392"/>
      <c r="CV5" s="392"/>
      <c r="CW5" s="392"/>
      <c r="CX5" s="392"/>
      <c r="CY5" s="392"/>
      <c r="CZ5" s="392"/>
      <c r="DA5" s="393"/>
      <c r="DB5" s="391">
        <v>87.8</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526764</v>
      </c>
      <c r="BO6" s="395"/>
      <c r="BP6" s="395"/>
      <c r="BQ6" s="395"/>
      <c r="BR6" s="395"/>
      <c r="BS6" s="395"/>
      <c r="BT6" s="395"/>
      <c r="BU6" s="396"/>
      <c r="BV6" s="394">
        <v>451628</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88.1</v>
      </c>
      <c r="CU6" s="432"/>
      <c r="CV6" s="432"/>
      <c r="CW6" s="432"/>
      <c r="CX6" s="432"/>
      <c r="CY6" s="432"/>
      <c r="CZ6" s="432"/>
      <c r="DA6" s="433"/>
      <c r="DB6" s="431">
        <v>88.2</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135369</v>
      </c>
      <c r="BO7" s="395"/>
      <c r="BP7" s="395"/>
      <c r="BQ7" s="395"/>
      <c r="BR7" s="395"/>
      <c r="BS7" s="395"/>
      <c r="BT7" s="395"/>
      <c r="BU7" s="396"/>
      <c r="BV7" s="394">
        <v>68344</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4539381</v>
      </c>
      <c r="CU7" s="395"/>
      <c r="CV7" s="395"/>
      <c r="CW7" s="395"/>
      <c r="CX7" s="395"/>
      <c r="CY7" s="395"/>
      <c r="CZ7" s="395"/>
      <c r="DA7" s="396"/>
      <c r="DB7" s="394">
        <v>4451449</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391395</v>
      </c>
      <c r="BO8" s="395"/>
      <c r="BP8" s="395"/>
      <c r="BQ8" s="395"/>
      <c r="BR8" s="395"/>
      <c r="BS8" s="395"/>
      <c r="BT8" s="395"/>
      <c r="BU8" s="396"/>
      <c r="BV8" s="394">
        <v>383284</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0.3</v>
      </c>
      <c r="CU8" s="435"/>
      <c r="CV8" s="435"/>
      <c r="CW8" s="435"/>
      <c r="CX8" s="435"/>
      <c r="CY8" s="435"/>
      <c r="CZ8" s="435"/>
      <c r="DA8" s="436"/>
      <c r="DB8" s="434">
        <v>0.3</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5848</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8111</v>
      </c>
      <c r="BO9" s="395"/>
      <c r="BP9" s="395"/>
      <c r="BQ9" s="395"/>
      <c r="BR9" s="395"/>
      <c r="BS9" s="395"/>
      <c r="BT9" s="395"/>
      <c r="BU9" s="396"/>
      <c r="BV9" s="394">
        <v>107786</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11.2</v>
      </c>
      <c r="CU9" s="392"/>
      <c r="CV9" s="392"/>
      <c r="CW9" s="392"/>
      <c r="CX9" s="392"/>
      <c r="CY9" s="392"/>
      <c r="CZ9" s="392"/>
      <c r="DA9" s="393"/>
      <c r="DB9" s="391">
        <v>11.7</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6132</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100072</v>
      </c>
      <c r="BO10" s="395"/>
      <c r="BP10" s="395"/>
      <c r="BQ10" s="395"/>
      <c r="BR10" s="395"/>
      <c r="BS10" s="395"/>
      <c r="BT10" s="395"/>
      <c r="BU10" s="396"/>
      <c r="BV10" s="394">
        <v>67</v>
      </c>
      <c r="BW10" s="395"/>
      <c r="BX10" s="395"/>
      <c r="BY10" s="395"/>
      <c r="BZ10" s="395"/>
      <c r="CA10" s="395"/>
      <c r="CB10" s="395"/>
      <c r="CC10" s="396"/>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90</v>
      </c>
      <c r="AV11" s="427"/>
      <c r="AW11" s="427"/>
      <c r="AX11" s="427"/>
      <c r="AY11" s="428" t="s">
        <v>119</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120</v>
      </c>
      <c r="CE11" s="398"/>
      <c r="CF11" s="398"/>
      <c r="CG11" s="398"/>
      <c r="CH11" s="398"/>
      <c r="CI11" s="398"/>
      <c r="CJ11" s="398"/>
      <c r="CK11" s="398"/>
      <c r="CL11" s="398"/>
      <c r="CM11" s="398"/>
      <c r="CN11" s="398"/>
      <c r="CO11" s="398"/>
      <c r="CP11" s="398"/>
      <c r="CQ11" s="398"/>
      <c r="CR11" s="398"/>
      <c r="CS11" s="399"/>
      <c r="CT11" s="434" t="s">
        <v>121</v>
      </c>
      <c r="CU11" s="435"/>
      <c r="CV11" s="435"/>
      <c r="CW11" s="435"/>
      <c r="CX11" s="435"/>
      <c r="CY11" s="435"/>
      <c r="CZ11" s="435"/>
      <c r="DA11" s="436"/>
      <c r="DB11" s="434" t="s">
        <v>121</v>
      </c>
      <c r="DC11" s="435"/>
      <c r="DD11" s="435"/>
      <c r="DE11" s="435"/>
      <c r="DF11" s="435"/>
      <c r="DG11" s="435"/>
      <c r="DH11" s="435"/>
      <c r="DI11" s="436"/>
    </row>
    <row r="12" spans="1:119" ht="18.75" customHeight="1" x14ac:dyDescent="0.15">
      <c r="A12" s="163"/>
      <c r="B12" s="454" t="s">
        <v>122</v>
      </c>
      <c r="C12" s="455"/>
      <c r="D12" s="455"/>
      <c r="E12" s="455"/>
      <c r="F12" s="455"/>
      <c r="G12" s="455"/>
      <c r="H12" s="455"/>
      <c r="I12" s="455"/>
      <c r="J12" s="455"/>
      <c r="K12" s="456"/>
      <c r="L12" s="463" t="s">
        <v>123</v>
      </c>
      <c r="M12" s="464"/>
      <c r="N12" s="464"/>
      <c r="O12" s="464"/>
      <c r="P12" s="464"/>
      <c r="Q12" s="465"/>
      <c r="R12" s="466">
        <v>5690</v>
      </c>
      <c r="S12" s="467"/>
      <c r="T12" s="467"/>
      <c r="U12" s="467"/>
      <c r="V12" s="468"/>
      <c r="W12" s="469" t="s">
        <v>1</v>
      </c>
      <c r="X12" s="427"/>
      <c r="Y12" s="427"/>
      <c r="Z12" s="427"/>
      <c r="AA12" s="427"/>
      <c r="AB12" s="470"/>
      <c r="AC12" s="471" t="s">
        <v>124</v>
      </c>
      <c r="AD12" s="472"/>
      <c r="AE12" s="472"/>
      <c r="AF12" s="472"/>
      <c r="AG12" s="473"/>
      <c r="AH12" s="471" t="s">
        <v>125</v>
      </c>
      <c r="AI12" s="472"/>
      <c r="AJ12" s="472"/>
      <c r="AK12" s="472"/>
      <c r="AL12" s="474"/>
      <c r="AM12" s="423" t="s">
        <v>126</v>
      </c>
      <c r="AN12" s="424"/>
      <c r="AO12" s="424"/>
      <c r="AP12" s="424"/>
      <c r="AQ12" s="424"/>
      <c r="AR12" s="424"/>
      <c r="AS12" s="424"/>
      <c r="AT12" s="425"/>
      <c r="AU12" s="426" t="s">
        <v>127</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300000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121</v>
      </c>
      <c r="CU12" s="435"/>
      <c r="CV12" s="435"/>
      <c r="CW12" s="435"/>
      <c r="CX12" s="435"/>
      <c r="CY12" s="435"/>
      <c r="CZ12" s="435"/>
      <c r="DA12" s="436"/>
      <c r="DB12" s="434" t="s">
        <v>121</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5531</v>
      </c>
      <c r="S13" s="479"/>
      <c r="T13" s="479"/>
      <c r="U13" s="479"/>
      <c r="V13" s="480"/>
      <c r="W13" s="410" t="s">
        <v>131</v>
      </c>
      <c r="X13" s="411"/>
      <c r="Y13" s="411"/>
      <c r="Z13" s="411"/>
      <c r="AA13" s="411"/>
      <c r="AB13" s="401"/>
      <c r="AC13" s="445">
        <v>1377</v>
      </c>
      <c r="AD13" s="446"/>
      <c r="AE13" s="446"/>
      <c r="AF13" s="446"/>
      <c r="AG13" s="488"/>
      <c r="AH13" s="445">
        <v>1430</v>
      </c>
      <c r="AI13" s="446"/>
      <c r="AJ13" s="446"/>
      <c r="AK13" s="446"/>
      <c r="AL13" s="447"/>
      <c r="AM13" s="423" t="s">
        <v>132</v>
      </c>
      <c r="AN13" s="424"/>
      <c r="AO13" s="424"/>
      <c r="AP13" s="424"/>
      <c r="AQ13" s="424"/>
      <c r="AR13" s="424"/>
      <c r="AS13" s="424"/>
      <c r="AT13" s="425"/>
      <c r="AU13" s="426" t="s">
        <v>127</v>
      </c>
      <c r="AV13" s="427"/>
      <c r="AW13" s="427"/>
      <c r="AX13" s="427"/>
      <c r="AY13" s="428" t="s">
        <v>133</v>
      </c>
      <c r="AZ13" s="429"/>
      <c r="BA13" s="429"/>
      <c r="BB13" s="429"/>
      <c r="BC13" s="429"/>
      <c r="BD13" s="429"/>
      <c r="BE13" s="429"/>
      <c r="BF13" s="429"/>
      <c r="BG13" s="429"/>
      <c r="BH13" s="429"/>
      <c r="BI13" s="429"/>
      <c r="BJ13" s="429"/>
      <c r="BK13" s="429"/>
      <c r="BL13" s="429"/>
      <c r="BM13" s="430"/>
      <c r="BN13" s="394">
        <v>108183</v>
      </c>
      <c r="BO13" s="395"/>
      <c r="BP13" s="395"/>
      <c r="BQ13" s="395"/>
      <c r="BR13" s="395"/>
      <c r="BS13" s="395"/>
      <c r="BT13" s="395"/>
      <c r="BU13" s="396"/>
      <c r="BV13" s="394">
        <v>-192147</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8.8000000000000007</v>
      </c>
      <c r="CU13" s="392"/>
      <c r="CV13" s="392"/>
      <c r="CW13" s="392"/>
      <c r="CX13" s="392"/>
      <c r="CY13" s="392"/>
      <c r="CZ13" s="392"/>
      <c r="DA13" s="393"/>
      <c r="DB13" s="391">
        <v>8</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5829</v>
      </c>
      <c r="S14" s="479"/>
      <c r="T14" s="479"/>
      <c r="U14" s="479"/>
      <c r="V14" s="480"/>
      <c r="W14" s="384"/>
      <c r="X14" s="385"/>
      <c r="Y14" s="385"/>
      <c r="Z14" s="385"/>
      <c r="AA14" s="385"/>
      <c r="AB14" s="374"/>
      <c r="AC14" s="481">
        <v>43.2</v>
      </c>
      <c r="AD14" s="482"/>
      <c r="AE14" s="482"/>
      <c r="AF14" s="482"/>
      <c r="AG14" s="483"/>
      <c r="AH14" s="481">
        <v>42.9</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121</v>
      </c>
      <c r="CU14" s="493"/>
      <c r="CV14" s="493"/>
      <c r="CW14" s="493"/>
      <c r="CX14" s="493"/>
      <c r="CY14" s="493"/>
      <c r="CZ14" s="493"/>
      <c r="DA14" s="494"/>
      <c r="DB14" s="492" t="s">
        <v>121</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5681</v>
      </c>
      <c r="S15" s="479"/>
      <c r="T15" s="479"/>
      <c r="U15" s="479"/>
      <c r="V15" s="480"/>
      <c r="W15" s="410" t="s">
        <v>137</v>
      </c>
      <c r="X15" s="411"/>
      <c r="Y15" s="411"/>
      <c r="Z15" s="411"/>
      <c r="AA15" s="411"/>
      <c r="AB15" s="401"/>
      <c r="AC15" s="445">
        <v>372</v>
      </c>
      <c r="AD15" s="446"/>
      <c r="AE15" s="446"/>
      <c r="AF15" s="446"/>
      <c r="AG15" s="488"/>
      <c r="AH15" s="445">
        <v>410</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1267282</v>
      </c>
      <c r="BO15" s="358"/>
      <c r="BP15" s="358"/>
      <c r="BQ15" s="358"/>
      <c r="BR15" s="358"/>
      <c r="BS15" s="358"/>
      <c r="BT15" s="358"/>
      <c r="BU15" s="359"/>
      <c r="BV15" s="357">
        <v>1250900</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11.7</v>
      </c>
      <c r="AD16" s="482"/>
      <c r="AE16" s="482"/>
      <c r="AF16" s="482"/>
      <c r="AG16" s="483"/>
      <c r="AH16" s="481">
        <v>12.3</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4210233</v>
      </c>
      <c r="BO16" s="395"/>
      <c r="BP16" s="395"/>
      <c r="BQ16" s="395"/>
      <c r="BR16" s="395"/>
      <c r="BS16" s="395"/>
      <c r="BT16" s="395"/>
      <c r="BU16" s="396"/>
      <c r="BV16" s="394">
        <v>4102940</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1440</v>
      </c>
      <c r="AD17" s="446"/>
      <c r="AE17" s="446"/>
      <c r="AF17" s="446"/>
      <c r="AG17" s="488"/>
      <c r="AH17" s="445">
        <v>1493</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1586552</v>
      </c>
      <c r="BO17" s="395"/>
      <c r="BP17" s="395"/>
      <c r="BQ17" s="395"/>
      <c r="BR17" s="395"/>
      <c r="BS17" s="395"/>
      <c r="BT17" s="395"/>
      <c r="BU17" s="396"/>
      <c r="BV17" s="394">
        <v>1578756</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259.19</v>
      </c>
      <c r="M18" s="518"/>
      <c r="N18" s="518"/>
      <c r="O18" s="518"/>
      <c r="P18" s="518"/>
      <c r="Q18" s="518"/>
      <c r="R18" s="519"/>
      <c r="S18" s="519"/>
      <c r="T18" s="519"/>
      <c r="U18" s="519"/>
      <c r="V18" s="520"/>
      <c r="W18" s="412"/>
      <c r="X18" s="413"/>
      <c r="Y18" s="413"/>
      <c r="Z18" s="413"/>
      <c r="AA18" s="413"/>
      <c r="AB18" s="404"/>
      <c r="AC18" s="521">
        <v>45.2</v>
      </c>
      <c r="AD18" s="522"/>
      <c r="AE18" s="522"/>
      <c r="AF18" s="522"/>
      <c r="AG18" s="523"/>
      <c r="AH18" s="521">
        <v>44.8</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4049295</v>
      </c>
      <c r="BO18" s="395"/>
      <c r="BP18" s="395"/>
      <c r="BQ18" s="395"/>
      <c r="BR18" s="395"/>
      <c r="BS18" s="395"/>
      <c r="BT18" s="395"/>
      <c r="BU18" s="396"/>
      <c r="BV18" s="394">
        <v>3930176</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23</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5951323</v>
      </c>
      <c r="BO19" s="395"/>
      <c r="BP19" s="395"/>
      <c r="BQ19" s="395"/>
      <c r="BR19" s="395"/>
      <c r="BS19" s="395"/>
      <c r="BT19" s="395"/>
      <c r="BU19" s="396"/>
      <c r="BV19" s="394">
        <v>5705179</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2524</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6405942</v>
      </c>
      <c r="BO22" s="358"/>
      <c r="BP22" s="358"/>
      <c r="BQ22" s="358"/>
      <c r="BR22" s="358"/>
      <c r="BS22" s="358"/>
      <c r="BT22" s="358"/>
      <c r="BU22" s="359"/>
      <c r="BV22" s="357">
        <v>5906421</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5540076</v>
      </c>
      <c r="BO23" s="395"/>
      <c r="BP23" s="395"/>
      <c r="BQ23" s="395"/>
      <c r="BR23" s="395"/>
      <c r="BS23" s="395"/>
      <c r="BT23" s="395"/>
      <c r="BU23" s="396"/>
      <c r="BV23" s="394">
        <v>4907229</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7500</v>
      </c>
      <c r="R24" s="446"/>
      <c r="S24" s="446"/>
      <c r="T24" s="446"/>
      <c r="U24" s="446"/>
      <c r="V24" s="488"/>
      <c r="W24" s="540"/>
      <c r="X24" s="541"/>
      <c r="Y24" s="542"/>
      <c r="Z24" s="444" t="s">
        <v>162</v>
      </c>
      <c r="AA24" s="424"/>
      <c r="AB24" s="424"/>
      <c r="AC24" s="424"/>
      <c r="AD24" s="424"/>
      <c r="AE24" s="424"/>
      <c r="AF24" s="424"/>
      <c r="AG24" s="425"/>
      <c r="AH24" s="445">
        <v>124</v>
      </c>
      <c r="AI24" s="446"/>
      <c r="AJ24" s="446"/>
      <c r="AK24" s="446"/>
      <c r="AL24" s="488"/>
      <c r="AM24" s="445">
        <v>364932</v>
      </c>
      <c r="AN24" s="446"/>
      <c r="AO24" s="446"/>
      <c r="AP24" s="446"/>
      <c r="AQ24" s="446"/>
      <c r="AR24" s="488"/>
      <c r="AS24" s="445">
        <v>2943</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4584995</v>
      </c>
      <c r="BO24" s="395"/>
      <c r="BP24" s="395"/>
      <c r="BQ24" s="395"/>
      <c r="BR24" s="395"/>
      <c r="BS24" s="395"/>
      <c r="BT24" s="395"/>
      <c r="BU24" s="396"/>
      <c r="BV24" s="394">
        <v>3885612</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6200</v>
      </c>
      <c r="R25" s="446"/>
      <c r="S25" s="446"/>
      <c r="T25" s="446"/>
      <c r="U25" s="446"/>
      <c r="V25" s="488"/>
      <c r="W25" s="540"/>
      <c r="X25" s="541"/>
      <c r="Y25" s="542"/>
      <c r="Z25" s="444" t="s">
        <v>165</v>
      </c>
      <c r="AA25" s="424"/>
      <c r="AB25" s="424"/>
      <c r="AC25" s="424"/>
      <c r="AD25" s="424"/>
      <c r="AE25" s="424"/>
      <c r="AF25" s="424"/>
      <c r="AG25" s="425"/>
      <c r="AH25" s="445" t="s">
        <v>121</v>
      </c>
      <c r="AI25" s="446"/>
      <c r="AJ25" s="446"/>
      <c r="AK25" s="446"/>
      <c r="AL25" s="488"/>
      <c r="AM25" s="445" t="s">
        <v>121</v>
      </c>
      <c r="AN25" s="446"/>
      <c r="AO25" s="446"/>
      <c r="AP25" s="446"/>
      <c r="AQ25" s="446"/>
      <c r="AR25" s="488"/>
      <c r="AS25" s="445" t="s">
        <v>121</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17634</v>
      </c>
      <c r="BO25" s="358"/>
      <c r="BP25" s="358"/>
      <c r="BQ25" s="358"/>
      <c r="BR25" s="358"/>
      <c r="BS25" s="358"/>
      <c r="BT25" s="358"/>
      <c r="BU25" s="359"/>
      <c r="BV25" s="357">
        <v>17634</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5600</v>
      </c>
      <c r="R26" s="446"/>
      <c r="S26" s="446"/>
      <c r="T26" s="446"/>
      <c r="U26" s="446"/>
      <c r="V26" s="488"/>
      <c r="W26" s="540"/>
      <c r="X26" s="541"/>
      <c r="Y26" s="542"/>
      <c r="Z26" s="444" t="s">
        <v>168</v>
      </c>
      <c r="AA26" s="546"/>
      <c r="AB26" s="546"/>
      <c r="AC26" s="546"/>
      <c r="AD26" s="546"/>
      <c r="AE26" s="546"/>
      <c r="AF26" s="546"/>
      <c r="AG26" s="547"/>
      <c r="AH26" s="445" t="s">
        <v>121</v>
      </c>
      <c r="AI26" s="446"/>
      <c r="AJ26" s="446"/>
      <c r="AK26" s="446"/>
      <c r="AL26" s="488"/>
      <c r="AM26" s="445" t="s">
        <v>121</v>
      </c>
      <c r="AN26" s="446"/>
      <c r="AO26" s="446"/>
      <c r="AP26" s="446"/>
      <c r="AQ26" s="446"/>
      <c r="AR26" s="488"/>
      <c r="AS26" s="445" t="s">
        <v>121</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121</v>
      </c>
      <c r="BO26" s="395"/>
      <c r="BP26" s="395"/>
      <c r="BQ26" s="395"/>
      <c r="BR26" s="395"/>
      <c r="BS26" s="395"/>
      <c r="BT26" s="395"/>
      <c r="BU26" s="396"/>
      <c r="BV26" s="394" t="s">
        <v>121</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3100</v>
      </c>
      <c r="R27" s="446"/>
      <c r="S27" s="446"/>
      <c r="T27" s="446"/>
      <c r="U27" s="446"/>
      <c r="V27" s="488"/>
      <c r="W27" s="540"/>
      <c r="X27" s="541"/>
      <c r="Y27" s="542"/>
      <c r="Z27" s="444" t="s">
        <v>171</v>
      </c>
      <c r="AA27" s="424"/>
      <c r="AB27" s="424"/>
      <c r="AC27" s="424"/>
      <c r="AD27" s="424"/>
      <c r="AE27" s="424"/>
      <c r="AF27" s="424"/>
      <c r="AG27" s="425"/>
      <c r="AH27" s="445">
        <v>26</v>
      </c>
      <c r="AI27" s="446"/>
      <c r="AJ27" s="446"/>
      <c r="AK27" s="446"/>
      <c r="AL27" s="488"/>
      <c r="AM27" s="445">
        <v>90298</v>
      </c>
      <c r="AN27" s="446"/>
      <c r="AO27" s="446"/>
      <c r="AP27" s="446"/>
      <c r="AQ27" s="446"/>
      <c r="AR27" s="488"/>
      <c r="AS27" s="445">
        <v>3473</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223131</v>
      </c>
      <c r="BO27" s="514"/>
      <c r="BP27" s="514"/>
      <c r="BQ27" s="514"/>
      <c r="BR27" s="514"/>
      <c r="BS27" s="514"/>
      <c r="BT27" s="514"/>
      <c r="BU27" s="515"/>
      <c r="BV27" s="513">
        <v>223110</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2450</v>
      </c>
      <c r="R28" s="446"/>
      <c r="S28" s="446"/>
      <c r="T28" s="446"/>
      <c r="U28" s="446"/>
      <c r="V28" s="488"/>
      <c r="W28" s="540"/>
      <c r="X28" s="541"/>
      <c r="Y28" s="542"/>
      <c r="Z28" s="444" t="s">
        <v>174</v>
      </c>
      <c r="AA28" s="424"/>
      <c r="AB28" s="424"/>
      <c r="AC28" s="424"/>
      <c r="AD28" s="424"/>
      <c r="AE28" s="424"/>
      <c r="AF28" s="424"/>
      <c r="AG28" s="425"/>
      <c r="AH28" s="445" t="s">
        <v>121</v>
      </c>
      <c r="AI28" s="446"/>
      <c r="AJ28" s="446"/>
      <c r="AK28" s="446"/>
      <c r="AL28" s="488"/>
      <c r="AM28" s="445" t="s">
        <v>121</v>
      </c>
      <c r="AN28" s="446"/>
      <c r="AO28" s="446"/>
      <c r="AP28" s="446"/>
      <c r="AQ28" s="446"/>
      <c r="AR28" s="488"/>
      <c r="AS28" s="445" t="s">
        <v>121</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798807</v>
      </c>
      <c r="BO28" s="358"/>
      <c r="BP28" s="358"/>
      <c r="BQ28" s="358"/>
      <c r="BR28" s="358"/>
      <c r="BS28" s="358"/>
      <c r="BT28" s="358"/>
      <c r="BU28" s="359"/>
      <c r="BV28" s="357">
        <v>698735</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10</v>
      </c>
      <c r="M29" s="446"/>
      <c r="N29" s="446"/>
      <c r="O29" s="446"/>
      <c r="P29" s="488"/>
      <c r="Q29" s="445">
        <v>1950</v>
      </c>
      <c r="R29" s="446"/>
      <c r="S29" s="446"/>
      <c r="T29" s="446"/>
      <c r="U29" s="446"/>
      <c r="V29" s="488"/>
      <c r="W29" s="543"/>
      <c r="X29" s="544"/>
      <c r="Y29" s="545"/>
      <c r="Z29" s="444" t="s">
        <v>177</v>
      </c>
      <c r="AA29" s="424"/>
      <c r="AB29" s="424"/>
      <c r="AC29" s="424"/>
      <c r="AD29" s="424"/>
      <c r="AE29" s="424"/>
      <c r="AF29" s="424"/>
      <c r="AG29" s="425"/>
      <c r="AH29" s="445">
        <v>150</v>
      </c>
      <c r="AI29" s="446"/>
      <c r="AJ29" s="446"/>
      <c r="AK29" s="446"/>
      <c r="AL29" s="488"/>
      <c r="AM29" s="445">
        <v>455230</v>
      </c>
      <c r="AN29" s="446"/>
      <c r="AO29" s="446"/>
      <c r="AP29" s="446"/>
      <c r="AQ29" s="446"/>
      <c r="AR29" s="488"/>
      <c r="AS29" s="445">
        <v>3035</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840296</v>
      </c>
      <c r="BO29" s="395"/>
      <c r="BP29" s="395"/>
      <c r="BQ29" s="395"/>
      <c r="BR29" s="395"/>
      <c r="BS29" s="395"/>
      <c r="BT29" s="395"/>
      <c r="BU29" s="396"/>
      <c r="BV29" s="394">
        <v>884785</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97.6</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3931538</v>
      </c>
      <c r="BO30" s="514"/>
      <c r="BP30" s="514"/>
      <c r="BQ30" s="514"/>
      <c r="BR30" s="514"/>
      <c r="BS30" s="514"/>
      <c r="BT30" s="514"/>
      <c r="BU30" s="515"/>
      <c r="BV30" s="513">
        <v>3862092</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IF('各会計、関係団体の財政状況及び健全化判断比率'!B32="","",'各会計、関係団体の財政状況及び健全化判断比率'!B32)</f>
        <v>国民健康保険病院事業会計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9</v>
      </c>
      <c r="BX34" s="584"/>
      <c r="BY34" s="585" t="str">
        <f>IF('各会計、関係団体の財政状況及び健全化判断比率'!B68="","",'各会計、関係団体の財政状況及び健全化判断比率'!B68)</f>
        <v>とかち広域消防事務組合</v>
      </c>
      <c r="BZ34" s="585"/>
      <c r="CA34" s="585"/>
      <c r="CB34" s="585"/>
      <c r="CC34" s="585"/>
      <c r="CD34" s="585"/>
      <c r="CE34" s="585"/>
      <c r="CF34" s="585"/>
      <c r="CG34" s="585"/>
      <c r="CH34" s="585"/>
      <c r="CI34" s="585"/>
      <c r="CJ34" s="585"/>
      <c r="CK34" s="585"/>
      <c r="CL34" s="585"/>
      <c r="CM34" s="585"/>
      <c r="CN34" s="163"/>
      <c r="CO34" s="584">
        <f>IF(CQ34="","",MAX(C34:D43,U34:V43,AM34:AN43,BE34:BF43,BW34:BX43)+1)</f>
        <v>12</v>
      </c>
      <c r="CP34" s="584"/>
      <c r="CQ34" s="585" t="str">
        <f>IF('各会計、関係団体の財政状況及び健全化判断比率'!BS7="","",'各会計、関係団体の財政状況及び健全化判断比率'!BS7)</f>
        <v>ベリオーレ</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介護保険事業特別会計</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IF('各会計、関係団体の財政状況及び健全化判断比率'!B33="","",'各会計、関係団体の財政状況及び健全化判断比率'!B33)</f>
        <v>簡易水道事業会計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10</v>
      </c>
      <c r="BX35" s="584"/>
      <c r="BY35" s="585" t="str">
        <f>IF('各会計、関係団体の財政状況及び健全化判断比率'!B69="","",'各会計、関係団体の財政状況及び健全化判断比率'!B69)</f>
        <v>十勝圏複合事務組合</v>
      </c>
      <c r="BZ35" s="585"/>
      <c r="CA35" s="585"/>
      <c r="CB35" s="585"/>
      <c r="CC35" s="585"/>
      <c r="CD35" s="585"/>
      <c r="CE35" s="585"/>
      <c r="CF35" s="585"/>
      <c r="CG35" s="585"/>
      <c r="CH35" s="585"/>
      <c r="CI35" s="585"/>
      <c r="CJ35" s="585"/>
      <c r="CK35" s="585"/>
      <c r="CL35" s="585"/>
      <c r="CM35" s="585"/>
      <c r="CN35" s="163"/>
      <c r="CO35" s="584">
        <f t="shared" ref="CO35:CO43" si="3">IF(CQ35="","",CO34+1)</f>
        <v>13</v>
      </c>
      <c r="CP35" s="584"/>
      <c r="CQ35" s="585" t="str">
        <f>IF('各会計、関係団体の財政状況及び健全化判断比率'!BS8="","",'各会計、関係団体の財政状況及び健全化判断比率'!BS8)</f>
        <v>CheerS</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後期高齢者医療事業特別会計</v>
      </c>
      <c r="X36" s="585"/>
      <c r="Y36" s="585"/>
      <c r="Z36" s="585"/>
      <c r="AA36" s="585"/>
      <c r="AB36" s="585"/>
      <c r="AC36" s="585"/>
      <c r="AD36" s="585"/>
      <c r="AE36" s="585"/>
      <c r="AF36" s="585"/>
      <c r="AG36" s="585"/>
      <c r="AH36" s="585"/>
      <c r="AI36" s="585"/>
      <c r="AJ36" s="585"/>
      <c r="AK36" s="585"/>
      <c r="AL36" s="163"/>
      <c r="AM36" s="584">
        <f t="shared" si="0"/>
        <v>8</v>
      </c>
      <c r="AN36" s="584"/>
      <c r="AO36" s="585" t="str">
        <f>IF('各会計、関係団体の財政状況及び健全化判断比率'!B34="","",'各会計、関係団体の財政状況及び健全化判断比率'!B34)</f>
        <v>公共下水道事業会計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11</v>
      </c>
      <c r="BX36" s="584"/>
      <c r="BY36" s="585" t="str">
        <f>IF('各会計、関係団体の財政状況及び健全化判断比率'!B70="","",'各会計、関係団体の財政状況及び健全化判断比率'!B70)</f>
        <v>北十勝２町環境衛生処理組合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5</v>
      </c>
      <c r="V37" s="584"/>
      <c r="W37" s="585" t="str">
        <f>IF('各会計、関係団体の財政状況及び健全化判断比率'!B31="","",'各会計、関係団体の財政状況及び健全化判断比率'!B31)</f>
        <v>介護サービス事業特別会計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t="str">
        <f t="shared" si="2"/>
        <v/>
      </c>
      <c r="BX37" s="584"/>
      <c r="BY37" s="585" t="str">
        <f>IF('各会計、関係団体の財政状況及び健全化判断比率'!B71="","",'各会計、関係団体の財政状況及び健全化判断比率'!B71)</f>
        <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t="str">
        <f t="shared" si="2"/>
        <v/>
      </c>
      <c r="BX38" s="584"/>
      <c r="BY38" s="585" t="str">
        <f>IF('各会計、関係団体の財政状況及び健全化判断比率'!B72="","",'各会計、関係団体の財政状況及び健全化判断比率'!B72)</f>
        <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K2KdYYlznFsuunBhaS+NY9QUf9x99xRZwkr+eJWWj+gkwe7ZNDr63vvcyLrBSOziM9CduJBnxT0Xgvo+4RNu3Q==" saltValue="gqNpLonSmxJXtXDmHgxfY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60" zoomScaleNormal="6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36" t="s">
        <v>533</v>
      </c>
      <c r="D34" s="1136"/>
      <c r="E34" s="1137"/>
      <c r="F34" s="32">
        <v>5.31</v>
      </c>
      <c r="G34" s="33">
        <v>5.89</v>
      </c>
      <c r="H34" s="33">
        <v>6.24</v>
      </c>
      <c r="I34" s="33">
        <v>8.61</v>
      </c>
      <c r="J34" s="34">
        <v>8.6199999999999992</v>
      </c>
      <c r="K34" s="22"/>
      <c r="L34" s="22"/>
      <c r="M34" s="22"/>
      <c r="N34" s="22"/>
      <c r="O34" s="22"/>
      <c r="P34" s="22"/>
    </row>
    <row r="35" spans="1:16" ht="39" customHeight="1" x14ac:dyDescent="0.15">
      <c r="A35" s="22"/>
      <c r="B35" s="35"/>
      <c r="C35" s="1132" t="s">
        <v>534</v>
      </c>
      <c r="D35" s="1132"/>
      <c r="E35" s="1133"/>
      <c r="F35" s="36" t="s">
        <v>488</v>
      </c>
      <c r="G35" s="37" t="s">
        <v>488</v>
      </c>
      <c r="H35" s="37" t="s">
        <v>488</v>
      </c>
      <c r="I35" s="37" t="s">
        <v>488</v>
      </c>
      <c r="J35" s="38">
        <v>1.96</v>
      </c>
      <c r="K35" s="22"/>
      <c r="L35" s="22"/>
      <c r="M35" s="22"/>
      <c r="N35" s="22"/>
      <c r="O35" s="22"/>
      <c r="P35" s="22"/>
    </row>
    <row r="36" spans="1:16" ht="39" customHeight="1" x14ac:dyDescent="0.15">
      <c r="A36" s="22"/>
      <c r="B36" s="35"/>
      <c r="C36" s="1132" t="s">
        <v>535</v>
      </c>
      <c r="D36" s="1132"/>
      <c r="E36" s="1133"/>
      <c r="F36" s="36">
        <v>0.52</v>
      </c>
      <c r="G36" s="37">
        <v>1.42</v>
      </c>
      <c r="H36" s="37">
        <v>1.88</v>
      </c>
      <c r="I36" s="37">
        <v>1.79</v>
      </c>
      <c r="J36" s="38">
        <v>1.7</v>
      </c>
      <c r="K36" s="22"/>
      <c r="L36" s="22"/>
      <c r="M36" s="22"/>
      <c r="N36" s="22"/>
      <c r="O36" s="22"/>
      <c r="P36" s="22"/>
    </row>
    <row r="37" spans="1:16" ht="39" customHeight="1" x14ac:dyDescent="0.15">
      <c r="A37" s="22"/>
      <c r="B37" s="35"/>
      <c r="C37" s="1132" t="s">
        <v>536</v>
      </c>
      <c r="D37" s="1132"/>
      <c r="E37" s="1133"/>
      <c r="F37" s="36" t="s">
        <v>488</v>
      </c>
      <c r="G37" s="37" t="s">
        <v>488</v>
      </c>
      <c r="H37" s="37" t="s">
        <v>488</v>
      </c>
      <c r="I37" s="37" t="s">
        <v>488</v>
      </c>
      <c r="J37" s="38">
        <v>0.76</v>
      </c>
      <c r="K37" s="22"/>
      <c r="L37" s="22"/>
      <c r="M37" s="22"/>
      <c r="N37" s="22"/>
      <c r="O37" s="22"/>
      <c r="P37" s="22"/>
    </row>
    <row r="38" spans="1:16" ht="39" customHeight="1" x14ac:dyDescent="0.15">
      <c r="A38" s="22"/>
      <c r="B38" s="35"/>
      <c r="C38" s="1132" t="s">
        <v>537</v>
      </c>
      <c r="D38" s="1132"/>
      <c r="E38" s="1133"/>
      <c r="F38" s="36">
        <v>2.96</v>
      </c>
      <c r="G38" s="37">
        <v>2.78</v>
      </c>
      <c r="H38" s="37">
        <v>2.21</v>
      </c>
      <c r="I38" s="37">
        <v>1.05</v>
      </c>
      <c r="J38" s="38">
        <v>0.51</v>
      </c>
      <c r="K38" s="22"/>
      <c r="L38" s="22"/>
      <c r="M38" s="22"/>
      <c r="N38" s="22"/>
      <c r="O38" s="22"/>
      <c r="P38" s="22"/>
    </row>
    <row r="39" spans="1:16" ht="39" customHeight="1" x14ac:dyDescent="0.15">
      <c r="A39" s="22"/>
      <c r="B39" s="35"/>
      <c r="C39" s="1132" t="s">
        <v>538</v>
      </c>
      <c r="D39" s="1132"/>
      <c r="E39" s="1133"/>
      <c r="F39" s="36">
        <v>0.23</v>
      </c>
      <c r="G39" s="37">
        <v>0.18</v>
      </c>
      <c r="H39" s="37">
        <v>1.32</v>
      </c>
      <c r="I39" s="37">
        <v>0.45</v>
      </c>
      <c r="J39" s="38">
        <v>0.26</v>
      </c>
      <c r="K39" s="22"/>
      <c r="L39" s="22"/>
      <c r="M39" s="22"/>
      <c r="N39" s="22"/>
      <c r="O39" s="22"/>
      <c r="P39" s="22"/>
    </row>
    <row r="40" spans="1:16" ht="39" customHeight="1" x14ac:dyDescent="0.15">
      <c r="A40" s="22"/>
      <c r="B40" s="35"/>
      <c r="C40" s="1132" t="s">
        <v>539</v>
      </c>
      <c r="D40" s="1132"/>
      <c r="E40" s="1133"/>
      <c r="F40" s="36">
        <v>0.04</v>
      </c>
      <c r="G40" s="37">
        <v>0.13</v>
      </c>
      <c r="H40" s="37">
        <v>0.42</v>
      </c>
      <c r="I40" s="37">
        <v>0.01</v>
      </c>
      <c r="J40" s="38">
        <v>0.13</v>
      </c>
      <c r="K40" s="22"/>
      <c r="L40" s="22"/>
      <c r="M40" s="22"/>
      <c r="N40" s="22"/>
      <c r="O40" s="22"/>
      <c r="P40" s="22"/>
    </row>
    <row r="41" spans="1:16" ht="39" customHeight="1" x14ac:dyDescent="0.15">
      <c r="A41" s="22"/>
      <c r="B41" s="35"/>
      <c r="C41" s="1132" t="s">
        <v>540</v>
      </c>
      <c r="D41" s="1132"/>
      <c r="E41" s="1133"/>
      <c r="F41" s="36">
        <v>0.04</v>
      </c>
      <c r="G41" s="37">
        <v>0.04</v>
      </c>
      <c r="H41" s="37">
        <v>0.04</v>
      </c>
      <c r="I41" s="37">
        <v>0.05</v>
      </c>
      <c r="J41" s="38">
        <v>0.03</v>
      </c>
      <c r="K41" s="22"/>
      <c r="L41" s="22"/>
      <c r="M41" s="22"/>
      <c r="N41" s="22"/>
      <c r="O41" s="22"/>
      <c r="P41" s="22"/>
    </row>
    <row r="42" spans="1:16" ht="39" customHeight="1" x14ac:dyDescent="0.15">
      <c r="A42" s="22"/>
      <c r="B42" s="39"/>
      <c r="C42" s="1132" t="s">
        <v>541</v>
      </c>
      <c r="D42" s="1132"/>
      <c r="E42" s="1133"/>
      <c r="F42" s="36" t="s">
        <v>488</v>
      </c>
      <c r="G42" s="37" t="s">
        <v>488</v>
      </c>
      <c r="H42" s="37" t="s">
        <v>488</v>
      </c>
      <c r="I42" s="37" t="s">
        <v>488</v>
      </c>
      <c r="J42" s="38" t="s">
        <v>488</v>
      </c>
      <c r="K42" s="22"/>
      <c r="L42" s="22"/>
      <c r="M42" s="22"/>
      <c r="N42" s="22"/>
      <c r="O42" s="22"/>
      <c r="P42" s="22"/>
    </row>
    <row r="43" spans="1:16" ht="39" customHeight="1" thickBot="1" x14ac:dyDescent="0.2">
      <c r="A43" s="22"/>
      <c r="B43" s="40"/>
      <c r="C43" s="1134" t="s">
        <v>542</v>
      </c>
      <c r="D43" s="1134"/>
      <c r="E43" s="1135"/>
      <c r="F43" s="41">
        <v>0.75</v>
      </c>
      <c r="G43" s="42">
        <v>0.94</v>
      </c>
      <c r="H43" s="42">
        <v>0.97</v>
      </c>
      <c r="I43" s="42">
        <v>2</v>
      </c>
      <c r="J43" s="43" t="s">
        <v>488</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ggnh0orjjoe6wdzRnr2Axl21KSaiGmtQ69xIymBa+guX5r+hpnUoxgkH8o6Y9npVA3S2z0A0VoeND2ITfFZVUw==" saltValue="iElEpQy9txbBPWkNsFY4I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60" zoomScaleNormal="6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721</v>
      </c>
      <c r="L45" s="58">
        <v>740</v>
      </c>
      <c r="M45" s="58">
        <v>733</v>
      </c>
      <c r="N45" s="58">
        <v>722</v>
      </c>
      <c r="O45" s="59">
        <v>723</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488</v>
      </c>
      <c r="L46" s="62" t="s">
        <v>488</v>
      </c>
      <c r="M46" s="62" t="s">
        <v>488</v>
      </c>
      <c r="N46" s="62" t="s">
        <v>488</v>
      </c>
      <c r="O46" s="63" t="s">
        <v>488</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488</v>
      </c>
      <c r="L47" s="62" t="s">
        <v>488</v>
      </c>
      <c r="M47" s="62" t="s">
        <v>488</v>
      </c>
      <c r="N47" s="62" t="s">
        <v>488</v>
      </c>
      <c r="O47" s="63" t="s">
        <v>488</v>
      </c>
      <c r="P47" s="46"/>
      <c r="Q47" s="46"/>
      <c r="R47" s="46"/>
      <c r="S47" s="46"/>
      <c r="T47" s="46"/>
      <c r="U47" s="46"/>
    </row>
    <row r="48" spans="1:21" ht="30.75" customHeight="1" x14ac:dyDescent="0.15">
      <c r="A48" s="46"/>
      <c r="B48" s="1140"/>
      <c r="C48" s="1141"/>
      <c r="D48" s="60"/>
      <c r="E48" s="1146" t="s">
        <v>13</v>
      </c>
      <c r="F48" s="1146"/>
      <c r="G48" s="1146"/>
      <c r="H48" s="1146"/>
      <c r="I48" s="1146"/>
      <c r="J48" s="1147"/>
      <c r="K48" s="61">
        <v>78</v>
      </c>
      <c r="L48" s="62">
        <v>86</v>
      </c>
      <c r="M48" s="62">
        <v>109</v>
      </c>
      <c r="N48" s="62">
        <v>146</v>
      </c>
      <c r="O48" s="63">
        <v>167</v>
      </c>
      <c r="P48" s="46"/>
      <c r="Q48" s="46"/>
      <c r="R48" s="46"/>
      <c r="S48" s="46"/>
      <c r="T48" s="46"/>
      <c r="U48" s="46"/>
    </row>
    <row r="49" spans="1:21" ht="30.75" customHeight="1" x14ac:dyDescent="0.15">
      <c r="A49" s="46"/>
      <c r="B49" s="1140"/>
      <c r="C49" s="1141"/>
      <c r="D49" s="60"/>
      <c r="E49" s="1146" t="s">
        <v>14</v>
      </c>
      <c r="F49" s="1146"/>
      <c r="G49" s="1146"/>
      <c r="H49" s="1146"/>
      <c r="I49" s="1146"/>
      <c r="J49" s="1147"/>
      <c r="K49" s="61">
        <v>2</v>
      </c>
      <c r="L49" s="62">
        <v>2</v>
      </c>
      <c r="M49" s="62">
        <v>2</v>
      </c>
      <c r="N49" s="62">
        <v>2</v>
      </c>
      <c r="O49" s="63">
        <v>2</v>
      </c>
      <c r="P49" s="46"/>
      <c r="Q49" s="46"/>
      <c r="R49" s="46"/>
      <c r="S49" s="46"/>
      <c r="T49" s="46"/>
      <c r="U49" s="46"/>
    </row>
    <row r="50" spans="1:21" ht="30.75" customHeight="1" x14ac:dyDescent="0.15">
      <c r="A50" s="46"/>
      <c r="B50" s="1140"/>
      <c r="C50" s="1141"/>
      <c r="D50" s="60"/>
      <c r="E50" s="1146" t="s">
        <v>15</v>
      </c>
      <c r="F50" s="1146"/>
      <c r="G50" s="1146"/>
      <c r="H50" s="1146"/>
      <c r="I50" s="1146"/>
      <c r="J50" s="1147"/>
      <c r="K50" s="61">
        <v>2</v>
      </c>
      <c r="L50" s="62">
        <v>1</v>
      </c>
      <c r="M50" s="62">
        <v>1</v>
      </c>
      <c r="N50" s="62">
        <v>1</v>
      </c>
      <c r="O50" s="63">
        <v>1</v>
      </c>
      <c r="P50" s="46"/>
      <c r="Q50" s="46"/>
      <c r="R50" s="46"/>
      <c r="S50" s="46"/>
      <c r="T50" s="46"/>
      <c r="U50" s="46"/>
    </row>
    <row r="51" spans="1:21" ht="30.75" customHeight="1" x14ac:dyDescent="0.15">
      <c r="A51" s="46"/>
      <c r="B51" s="1142"/>
      <c r="C51" s="1143"/>
      <c r="D51" s="64"/>
      <c r="E51" s="1146" t="s">
        <v>16</v>
      </c>
      <c r="F51" s="1146"/>
      <c r="G51" s="1146"/>
      <c r="H51" s="1146"/>
      <c r="I51" s="1146"/>
      <c r="J51" s="1147"/>
      <c r="K51" s="61">
        <v>0</v>
      </c>
      <c r="L51" s="62">
        <v>0</v>
      </c>
      <c r="M51" s="62">
        <v>0</v>
      </c>
      <c r="N51" s="62">
        <v>0</v>
      </c>
      <c r="O51" s="63">
        <v>0</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551</v>
      </c>
      <c r="L52" s="62">
        <v>539</v>
      </c>
      <c r="M52" s="62">
        <v>531</v>
      </c>
      <c r="N52" s="62">
        <v>505</v>
      </c>
      <c r="O52" s="63">
        <v>515</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252</v>
      </c>
      <c r="L53" s="67">
        <v>290</v>
      </c>
      <c r="M53" s="67">
        <v>314</v>
      </c>
      <c r="N53" s="67">
        <v>366</v>
      </c>
      <c r="O53" s="68">
        <v>378</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15">
      <c r="B58" s="1154" t="s">
        <v>24</v>
      </c>
      <c r="C58" s="1155"/>
      <c r="D58" s="1160" t="s">
        <v>25</v>
      </c>
      <c r="E58" s="1161"/>
      <c r="F58" s="1161"/>
      <c r="G58" s="1161"/>
      <c r="H58" s="1161"/>
      <c r="I58" s="1161"/>
      <c r="J58" s="1162"/>
      <c r="K58" s="81"/>
      <c r="L58" s="82"/>
      <c r="M58" s="82"/>
      <c r="N58" s="82"/>
      <c r="O58" s="83"/>
    </row>
    <row r="59" spans="1:21" ht="31.5" customHeight="1" x14ac:dyDescent="0.15">
      <c r="B59" s="1156"/>
      <c r="C59" s="1157"/>
      <c r="D59" s="1163" t="s">
        <v>26</v>
      </c>
      <c r="E59" s="1164"/>
      <c r="F59" s="1164"/>
      <c r="G59" s="1164"/>
      <c r="H59" s="1164"/>
      <c r="I59" s="1164"/>
      <c r="J59" s="1165"/>
      <c r="K59" s="84"/>
      <c r="L59" s="85"/>
      <c r="M59" s="85"/>
      <c r="N59" s="85"/>
      <c r="O59" s="86"/>
    </row>
    <row r="60" spans="1:21" ht="31.5" customHeight="1" thickBot="1" x14ac:dyDescent="0.2">
      <c r="B60" s="1158"/>
      <c r="C60" s="1159"/>
      <c r="D60" s="1166" t="s">
        <v>27</v>
      </c>
      <c r="E60" s="1167"/>
      <c r="F60" s="1167"/>
      <c r="G60" s="1167"/>
      <c r="H60" s="1167"/>
      <c r="I60" s="1167"/>
      <c r="J60" s="1168"/>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aBjljvrY98ITv5cNQJM7OYuRBLILDyJ/u9sMhoRz3LoH/NVE9KMDBus6AVOh2stCLVN/fPKnkZuvBxjOGO9Vaw==" saltValue="wJQ8UzfCLVtGiiMQEQtbh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60" zoomScaleNormal="6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527</v>
      </c>
      <c r="J40" s="101" t="s">
        <v>528</v>
      </c>
      <c r="K40" s="101" t="s">
        <v>529</v>
      </c>
      <c r="L40" s="101" t="s">
        <v>530</v>
      </c>
      <c r="M40" s="102" t="s">
        <v>531</v>
      </c>
    </row>
    <row r="41" spans="2:13" ht="27.75" customHeight="1" x14ac:dyDescent="0.15">
      <c r="B41" s="1169" t="s">
        <v>30</v>
      </c>
      <c r="C41" s="1170"/>
      <c r="D41" s="103"/>
      <c r="E41" s="1175" t="s">
        <v>31</v>
      </c>
      <c r="F41" s="1175"/>
      <c r="G41" s="1175"/>
      <c r="H41" s="1176"/>
      <c r="I41" s="330">
        <v>6751</v>
      </c>
      <c r="J41" s="331">
        <v>6465</v>
      </c>
      <c r="K41" s="331">
        <v>6049</v>
      </c>
      <c r="L41" s="331">
        <v>5906</v>
      </c>
      <c r="M41" s="332">
        <v>6406</v>
      </c>
    </row>
    <row r="42" spans="2:13" ht="27.75" customHeight="1" x14ac:dyDescent="0.15">
      <c r="B42" s="1171"/>
      <c r="C42" s="1172"/>
      <c r="D42" s="104"/>
      <c r="E42" s="1177" t="s">
        <v>32</v>
      </c>
      <c r="F42" s="1177"/>
      <c r="G42" s="1177"/>
      <c r="H42" s="1178"/>
      <c r="I42" s="333" t="s">
        <v>488</v>
      </c>
      <c r="J42" s="334" t="s">
        <v>488</v>
      </c>
      <c r="K42" s="334" t="s">
        <v>488</v>
      </c>
      <c r="L42" s="334" t="s">
        <v>488</v>
      </c>
      <c r="M42" s="335" t="s">
        <v>488</v>
      </c>
    </row>
    <row r="43" spans="2:13" ht="27.75" customHeight="1" x14ac:dyDescent="0.15">
      <c r="B43" s="1171"/>
      <c r="C43" s="1172"/>
      <c r="D43" s="104"/>
      <c r="E43" s="1177" t="s">
        <v>33</v>
      </c>
      <c r="F43" s="1177"/>
      <c r="G43" s="1177"/>
      <c r="H43" s="1178"/>
      <c r="I43" s="333">
        <v>1923</v>
      </c>
      <c r="J43" s="334">
        <v>1838</v>
      </c>
      <c r="K43" s="334">
        <v>1924</v>
      </c>
      <c r="L43" s="334">
        <v>1744</v>
      </c>
      <c r="M43" s="335">
        <v>1688</v>
      </c>
    </row>
    <row r="44" spans="2:13" ht="27.75" customHeight="1" x14ac:dyDescent="0.15">
      <c r="B44" s="1171"/>
      <c r="C44" s="1172"/>
      <c r="D44" s="104"/>
      <c r="E44" s="1177" t="s">
        <v>34</v>
      </c>
      <c r="F44" s="1177"/>
      <c r="G44" s="1177"/>
      <c r="H44" s="1178"/>
      <c r="I44" s="333">
        <v>18</v>
      </c>
      <c r="J44" s="334">
        <v>16</v>
      </c>
      <c r="K44" s="334">
        <v>14</v>
      </c>
      <c r="L44" s="334">
        <v>431</v>
      </c>
      <c r="M44" s="335">
        <v>281</v>
      </c>
    </row>
    <row r="45" spans="2:13" ht="27.75" customHeight="1" x14ac:dyDescent="0.15">
      <c r="B45" s="1171"/>
      <c r="C45" s="1172"/>
      <c r="D45" s="104"/>
      <c r="E45" s="1177" t="s">
        <v>35</v>
      </c>
      <c r="F45" s="1177"/>
      <c r="G45" s="1177"/>
      <c r="H45" s="1178"/>
      <c r="I45" s="333" t="s">
        <v>488</v>
      </c>
      <c r="J45" s="334">
        <v>1462</v>
      </c>
      <c r="K45" s="334" t="s">
        <v>488</v>
      </c>
      <c r="L45" s="334">
        <v>207</v>
      </c>
      <c r="M45" s="335">
        <v>275</v>
      </c>
    </row>
    <row r="46" spans="2:13" ht="27.75" customHeight="1" x14ac:dyDescent="0.15">
      <c r="B46" s="1171"/>
      <c r="C46" s="1172"/>
      <c r="D46" s="105"/>
      <c r="E46" s="1177" t="s">
        <v>36</v>
      </c>
      <c r="F46" s="1177"/>
      <c r="G46" s="1177"/>
      <c r="H46" s="1178"/>
      <c r="I46" s="333" t="s">
        <v>488</v>
      </c>
      <c r="J46" s="334" t="s">
        <v>488</v>
      </c>
      <c r="K46" s="334" t="s">
        <v>488</v>
      </c>
      <c r="L46" s="334" t="s">
        <v>488</v>
      </c>
      <c r="M46" s="335" t="s">
        <v>488</v>
      </c>
    </row>
    <row r="47" spans="2:13" ht="27.75" customHeight="1" x14ac:dyDescent="0.15">
      <c r="B47" s="1171"/>
      <c r="C47" s="1172"/>
      <c r="D47" s="106"/>
      <c r="E47" s="1179" t="s">
        <v>37</v>
      </c>
      <c r="F47" s="1180"/>
      <c r="G47" s="1180"/>
      <c r="H47" s="1181"/>
      <c r="I47" s="333" t="s">
        <v>488</v>
      </c>
      <c r="J47" s="334" t="s">
        <v>488</v>
      </c>
      <c r="K47" s="334" t="s">
        <v>488</v>
      </c>
      <c r="L47" s="334" t="s">
        <v>488</v>
      </c>
      <c r="M47" s="335" t="s">
        <v>488</v>
      </c>
    </row>
    <row r="48" spans="2:13" ht="27.75" customHeight="1" x14ac:dyDescent="0.15">
      <c r="B48" s="1171"/>
      <c r="C48" s="1172"/>
      <c r="D48" s="104"/>
      <c r="E48" s="1177" t="s">
        <v>38</v>
      </c>
      <c r="F48" s="1177"/>
      <c r="G48" s="1177"/>
      <c r="H48" s="1178"/>
      <c r="I48" s="333" t="s">
        <v>488</v>
      </c>
      <c r="J48" s="334" t="s">
        <v>488</v>
      </c>
      <c r="K48" s="334" t="s">
        <v>488</v>
      </c>
      <c r="L48" s="334" t="s">
        <v>488</v>
      </c>
      <c r="M48" s="335" t="s">
        <v>488</v>
      </c>
    </row>
    <row r="49" spans="2:13" ht="27.75" customHeight="1" x14ac:dyDescent="0.15">
      <c r="B49" s="1173"/>
      <c r="C49" s="1174"/>
      <c r="D49" s="104"/>
      <c r="E49" s="1177" t="s">
        <v>39</v>
      </c>
      <c r="F49" s="1177"/>
      <c r="G49" s="1177"/>
      <c r="H49" s="1178"/>
      <c r="I49" s="333" t="s">
        <v>488</v>
      </c>
      <c r="J49" s="334" t="s">
        <v>488</v>
      </c>
      <c r="K49" s="334" t="s">
        <v>488</v>
      </c>
      <c r="L49" s="334" t="s">
        <v>488</v>
      </c>
      <c r="M49" s="335" t="s">
        <v>488</v>
      </c>
    </row>
    <row r="50" spans="2:13" ht="27.75" customHeight="1" x14ac:dyDescent="0.15">
      <c r="B50" s="1182" t="s">
        <v>40</v>
      </c>
      <c r="C50" s="1183"/>
      <c r="D50" s="107"/>
      <c r="E50" s="1177" t="s">
        <v>41</v>
      </c>
      <c r="F50" s="1177"/>
      <c r="G50" s="1177"/>
      <c r="H50" s="1178"/>
      <c r="I50" s="333">
        <v>5793</v>
      </c>
      <c r="J50" s="334">
        <v>5972</v>
      </c>
      <c r="K50" s="334">
        <v>6124</v>
      </c>
      <c r="L50" s="334">
        <v>5857</v>
      </c>
      <c r="M50" s="335">
        <v>5932</v>
      </c>
    </row>
    <row r="51" spans="2:13" ht="27.75" customHeight="1" x14ac:dyDescent="0.15">
      <c r="B51" s="1171"/>
      <c r="C51" s="1172"/>
      <c r="D51" s="104"/>
      <c r="E51" s="1177" t="s">
        <v>42</v>
      </c>
      <c r="F51" s="1177"/>
      <c r="G51" s="1177"/>
      <c r="H51" s="1178"/>
      <c r="I51" s="333">
        <v>91</v>
      </c>
      <c r="J51" s="334">
        <v>79</v>
      </c>
      <c r="K51" s="334">
        <v>67</v>
      </c>
      <c r="L51" s="334">
        <v>55</v>
      </c>
      <c r="M51" s="335">
        <v>42</v>
      </c>
    </row>
    <row r="52" spans="2:13" ht="27.75" customHeight="1" x14ac:dyDescent="0.15">
      <c r="B52" s="1173"/>
      <c r="C52" s="1174"/>
      <c r="D52" s="104"/>
      <c r="E52" s="1177" t="s">
        <v>43</v>
      </c>
      <c r="F52" s="1177"/>
      <c r="G52" s="1177"/>
      <c r="H52" s="1178"/>
      <c r="I52" s="333">
        <v>5092</v>
      </c>
      <c r="J52" s="334">
        <v>5029</v>
      </c>
      <c r="K52" s="334">
        <v>4918</v>
      </c>
      <c r="L52" s="334">
        <v>4887</v>
      </c>
      <c r="M52" s="335">
        <v>5421</v>
      </c>
    </row>
    <row r="53" spans="2:13" ht="27.75" customHeight="1" thickBot="1" x14ac:dyDescent="0.2">
      <c r="B53" s="1184" t="s">
        <v>19</v>
      </c>
      <c r="C53" s="1185"/>
      <c r="D53" s="108"/>
      <c r="E53" s="1186" t="s">
        <v>44</v>
      </c>
      <c r="F53" s="1186"/>
      <c r="G53" s="1186"/>
      <c r="H53" s="1187"/>
      <c r="I53" s="336">
        <v>-2283</v>
      </c>
      <c r="J53" s="337">
        <v>-1300</v>
      </c>
      <c r="K53" s="337">
        <v>-3122</v>
      </c>
      <c r="L53" s="337">
        <v>-2511</v>
      </c>
      <c r="M53" s="338">
        <v>-2745</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a3l6bsD6wvu2O/an5j5fMJUidLbAwOqoZXXQjwK68jnRIx3gQpcW2eG+x/lQUL8D84r1Cr1bQFwJ8646lEGCaA==" saltValue="bC8GyvD0fjAGYcIwb1sU5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4"/>
  <sheetViews>
    <sheetView showGridLines="0" zoomScale="60" zoomScaleNormal="6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1" customFormat="1" ht="16.5" customHeight="1" x14ac:dyDescent="0.15"/>
    <row r="34" s="1" customFormat="1" ht="16.5" customHeight="1" x14ac:dyDescent="0.15"/>
    <row r="35" s="1" customFormat="1" ht="16.5" customHeight="1" x14ac:dyDescent="0.15"/>
    <row r="36" s="1" customFormat="1" ht="16.5" customHeight="1" x14ac:dyDescent="0.15"/>
    <row r="37" s="1" customFormat="1" ht="16.5" customHeight="1" x14ac:dyDescent="0.15"/>
    <row r="38" s="1" customFormat="1" ht="16.5" customHeight="1" x14ac:dyDescent="0.15"/>
    <row r="39" s="1" customFormat="1" ht="16.5" customHeight="1" x14ac:dyDescent="0.15"/>
    <row r="40" s="1" customFormat="1" ht="16.5" customHeight="1" x14ac:dyDescent="0.15"/>
    <row r="41" s="1" customFormat="1" ht="16.5" customHeight="1" x14ac:dyDescent="0.15"/>
    <row r="42" s="1" customFormat="1" ht="16.5" customHeight="1" x14ac:dyDescent="0.15"/>
    <row r="43" s="1" customFormat="1" ht="16.5" customHeight="1" x14ac:dyDescent="0.15"/>
    <row r="44" s="1" customFormat="1" ht="16.5" customHeight="1" x14ac:dyDescent="0.15"/>
    <row r="45" s="1" customFormat="1" ht="16.5" customHeight="1" x14ac:dyDescent="0.15"/>
    <row r="46" s="1" customFormat="1" ht="16.5" customHeight="1" x14ac:dyDescent="0.15"/>
    <row r="47" s="1" customFormat="1" ht="16.5" customHeight="1" x14ac:dyDescent="0.15"/>
    <row r="48" s="1" customFormat="1"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529</v>
      </c>
      <c r="G54" s="117" t="s">
        <v>530</v>
      </c>
      <c r="H54" s="118" t="s">
        <v>531</v>
      </c>
    </row>
    <row r="55" spans="2:8" ht="52.5" customHeight="1" x14ac:dyDescent="0.15">
      <c r="B55" s="119"/>
      <c r="C55" s="1196" t="s">
        <v>46</v>
      </c>
      <c r="D55" s="1196"/>
      <c r="E55" s="1197"/>
      <c r="F55" s="339">
        <v>999</v>
      </c>
      <c r="G55" s="339">
        <v>699</v>
      </c>
      <c r="H55" s="340">
        <v>799</v>
      </c>
    </row>
    <row r="56" spans="2:8" ht="52.5" customHeight="1" x14ac:dyDescent="0.15">
      <c r="B56" s="120"/>
      <c r="C56" s="1198" t="s">
        <v>47</v>
      </c>
      <c r="D56" s="1198"/>
      <c r="E56" s="1199"/>
      <c r="F56" s="341">
        <v>929</v>
      </c>
      <c r="G56" s="341">
        <v>885</v>
      </c>
      <c r="H56" s="342">
        <v>840</v>
      </c>
    </row>
    <row r="57" spans="2:8" ht="53.25" customHeight="1" x14ac:dyDescent="0.15">
      <c r="B57" s="120"/>
      <c r="C57" s="1200" t="s">
        <v>48</v>
      </c>
      <c r="D57" s="1200"/>
      <c r="E57" s="1201"/>
      <c r="F57" s="343">
        <v>3796</v>
      </c>
      <c r="G57" s="343">
        <v>3862</v>
      </c>
      <c r="H57" s="344">
        <v>3932</v>
      </c>
    </row>
    <row r="58" spans="2:8" ht="45.75" customHeight="1" x14ac:dyDescent="0.15">
      <c r="B58" s="121"/>
      <c r="C58" s="1188" t="s">
        <v>554</v>
      </c>
      <c r="D58" s="1189"/>
      <c r="E58" s="1190"/>
      <c r="F58" s="345">
        <v>1625</v>
      </c>
      <c r="G58" s="345">
        <v>1659</v>
      </c>
      <c r="H58" s="346">
        <v>1681</v>
      </c>
    </row>
    <row r="59" spans="2:8" ht="45.75" customHeight="1" x14ac:dyDescent="0.15">
      <c r="B59" s="121"/>
      <c r="C59" s="1188" t="s">
        <v>555</v>
      </c>
      <c r="D59" s="1189"/>
      <c r="E59" s="1190"/>
      <c r="F59" s="345">
        <v>861</v>
      </c>
      <c r="G59" s="345">
        <v>918</v>
      </c>
      <c r="H59" s="346">
        <v>976</v>
      </c>
    </row>
    <row r="60" spans="2:8" ht="45.75" customHeight="1" x14ac:dyDescent="0.15">
      <c r="B60" s="121"/>
      <c r="C60" s="1188" t="s">
        <v>556</v>
      </c>
      <c r="D60" s="1189"/>
      <c r="E60" s="1190"/>
      <c r="F60" s="345">
        <v>323</v>
      </c>
      <c r="G60" s="345">
        <v>324</v>
      </c>
      <c r="H60" s="346">
        <v>324</v>
      </c>
    </row>
    <row r="61" spans="2:8" ht="45.75" customHeight="1" x14ac:dyDescent="0.15">
      <c r="B61" s="121"/>
      <c r="C61" s="1188" t="s">
        <v>557</v>
      </c>
      <c r="D61" s="1189"/>
      <c r="E61" s="1190"/>
      <c r="F61" s="345">
        <v>325</v>
      </c>
      <c r="G61" s="345">
        <v>323</v>
      </c>
      <c r="H61" s="346">
        <v>324</v>
      </c>
    </row>
    <row r="62" spans="2:8" ht="45.75" customHeight="1" thickBot="1" x14ac:dyDescent="0.2">
      <c r="B62" s="122"/>
      <c r="C62" s="1191" t="s">
        <v>558</v>
      </c>
      <c r="D62" s="1192"/>
      <c r="E62" s="1193"/>
      <c r="F62" s="347">
        <v>159</v>
      </c>
      <c r="G62" s="347">
        <v>159</v>
      </c>
      <c r="H62" s="348">
        <v>159</v>
      </c>
    </row>
    <row r="63" spans="2:8" ht="52.5" customHeight="1" thickBot="1" x14ac:dyDescent="0.2">
      <c r="B63" s="123"/>
      <c r="C63" s="1194" t="s">
        <v>49</v>
      </c>
      <c r="D63" s="1194"/>
      <c r="E63" s="1195"/>
      <c r="F63" s="349">
        <v>5723</v>
      </c>
      <c r="G63" s="349">
        <v>5446</v>
      </c>
      <c r="H63" s="350">
        <v>5571</v>
      </c>
    </row>
    <row r="64" spans="2:8"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row r="69" s="1" customFormat="1" ht="13.5" hidden="1" customHeight="1" x14ac:dyDescent="0.15"/>
    <row r="70" s="1" customFormat="1" ht="13.5" hidden="1" customHeight="1" x14ac:dyDescent="0.15"/>
    <row r="71" s="1" customFormat="1" ht="13.5" hidden="1" customHeight="1" x14ac:dyDescent="0.15"/>
    <row r="72" s="1" customFormat="1" ht="13.5" hidden="1" customHeight="1" x14ac:dyDescent="0.15"/>
    <row r="73" s="1" customFormat="1" ht="13.5" hidden="1" customHeight="1" x14ac:dyDescent="0.15"/>
    <row r="74" s="1" customFormat="1" ht="13.5" hidden="1" customHeight="1" x14ac:dyDescent="0.15"/>
  </sheetData>
  <sheetProtection algorithmName="SHA-512" hashValue="FSXFgIlwFNsWrpv/owEN2cMT/KcZ4E4eaJxl/4xwShfWMCSrx6xxYCPRjc2pX920GhSUGe8xj7el0uUlXS/ztg==" saltValue="nLTR2Mx+y+ZfnhqbAFc/x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526</v>
      </c>
      <c r="G2" s="137"/>
      <c r="H2" s="138"/>
    </row>
    <row r="3" spans="1:8" x14ac:dyDescent="0.15">
      <c r="A3" s="134" t="s">
        <v>519</v>
      </c>
      <c r="B3" s="139"/>
      <c r="C3" s="140"/>
      <c r="D3" s="141">
        <v>207113</v>
      </c>
      <c r="E3" s="142"/>
      <c r="F3" s="143">
        <v>200194</v>
      </c>
      <c r="G3" s="144"/>
      <c r="H3" s="145"/>
    </row>
    <row r="4" spans="1:8" x14ac:dyDescent="0.15">
      <c r="A4" s="146"/>
      <c r="B4" s="147"/>
      <c r="C4" s="148"/>
      <c r="D4" s="149">
        <v>120012</v>
      </c>
      <c r="E4" s="150"/>
      <c r="F4" s="151">
        <v>106422</v>
      </c>
      <c r="G4" s="152"/>
      <c r="H4" s="153"/>
    </row>
    <row r="5" spans="1:8" x14ac:dyDescent="0.15">
      <c r="A5" s="134" t="s">
        <v>521</v>
      </c>
      <c r="B5" s="139"/>
      <c r="C5" s="140"/>
      <c r="D5" s="141">
        <v>200082</v>
      </c>
      <c r="E5" s="142"/>
      <c r="F5" s="143">
        <v>196914</v>
      </c>
      <c r="G5" s="144"/>
      <c r="H5" s="145"/>
    </row>
    <row r="6" spans="1:8" x14ac:dyDescent="0.15">
      <c r="A6" s="146"/>
      <c r="B6" s="147"/>
      <c r="C6" s="148"/>
      <c r="D6" s="149">
        <v>81244</v>
      </c>
      <c r="E6" s="150"/>
      <c r="F6" s="151">
        <v>98966</v>
      </c>
      <c r="G6" s="152"/>
      <c r="H6" s="153"/>
    </row>
    <row r="7" spans="1:8" x14ac:dyDescent="0.15">
      <c r="A7" s="134" t="s">
        <v>522</v>
      </c>
      <c r="B7" s="139"/>
      <c r="C7" s="140"/>
      <c r="D7" s="141">
        <v>187641</v>
      </c>
      <c r="E7" s="142"/>
      <c r="F7" s="143">
        <v>204757</v>
      </c>
      <c r="G7" s="144"/>
      <c r="H7" s="145"/>
    </row>
    <row r="8" spans="1:8" x14ac:dyDescent="0.15">
      <c r="A8" s="146"/>
      <c r="B8" s="147"/>
      <c r="C8" s="148"/>
      <c r="D8" s="149">
        <v>95222</v>
      </c>
      <c r="E8" s="150"/>
      <c r="F8" s="151">
        <v>106071</v>
      </c>
      <c r="G8" s="152"/>
      <c r="H8" s="153"/>
    </row>
    <row r="9" spans="1:8" x14ac:dyDescent="0.15">
      <c r="A9" s="134" t="s">
        <v>523</v>
      </c>
      <c r="B9" s="139"/>
      <c r="C9" s="140"/>
      <c r="D9" s="141">
        <v>242252</v>
      </c>
      <c r="E9" s="142"/>
      <c r="F9" s="143">
        <v>194971</v>
      </c>
      <c r="G9" s="144"/>
      <c r="H9" s="145"/>
    </row>
    <row r="10" spans="1:8" x14ac:dyDescent="0.15">
      <c r="A10" s="146"/>
      <c r="B10" s="147"/>
      <c r="C10" s="148"/>
      <c r="D10" s="149">
        <v>120036</v>
      </c>
      <c r="E10" s="150"/>
      <c r="F10" s="151">
        <v>105966</v>
      </c>
      <c r="G10" s="152"/>
      <c r="H10" s="153"/>
    </row>
    <row r="11" spans="1:8" x14ac:dyDescent="0.15">
      <c r="A11" s="134" t="s">
        <v>524</v>
      </c>
      <c r="B11" s="139"/>
      <c r="C11" s="140"/>
      <c r="D11" s="141">
        <v>455793</v>
      </c>
      <c r="E11" s="142"/>
      <c r="F11" s="143">
        <v>224172</v>
      </c>
      <c r="G11" s="144"/>
      <c r="H11" s="145"/>
    </row>
    <row r="12" spans="1:8" x14ac:dyDescent="0.15">
      <c r="A12" s="146"/>
      <c r="B12" s="147"/>
      <c r="C12" s="154"/>
      <c r="D12" s="149">
        <v>249488</v>
      </c>
      <c r="E12" s="150"/>
      <c r="F12" s="151">
        <v>117611</v>
      </c>
      <c r="G12" s="152"/>
      <c r="H12" s="153"/>
    </row>
    <row r="13" spans="1:8" x14ac:dyDescent="0.15">
      <c r="A13" s="134"/>
      <c r="B13" s="139"/>
      <c r="C13" s="140"/>
      <c r="D13" s="141">
        <v>258576</v>
      </c>
      <c r="E13" s="142"/>
      <c r="F13" s="143">
        <v>204202</v>
      </c>
      <c r="G13" s="155"/>
      <c r="H13" s="145"/>
    </row>
    <row r="14" spans="1:8" x14ac:dyDescent="0.15">
      <c r="A14" s="146"/>
      <c r="B14" s="147"/>
      <c r="C14" s="148"/>
      <c r="D14" s="149">
        <v>133200</v>
      </c>
      <c r="E14" s="150"/>
      <c r="F14" s="151">
        <v>107007</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5.32</v>
      </c>
      <c r="C19" s="156">
        <f>ROUND(VALUE(SUBSTITUTE(実質収支比率等に係る経年分析!G$48,"▲","-")),2)</f>
        <v>5.89</v>
      </c>
      <c r="D19" s="156">
        <f>ROUND(VALUE(SUBSTITUTE(実質収支比率等に係る経年分析!H$48,"▲","-")),2)</f>
        <v>6.24</v>
      </c>
      <c r="E19" s="156">
        <f>ROUND(VALUE(SUBSTITUTE(実質収支比率等に係る経年分析!I$48,"▲","-")),2)</f>
        <v>8.61</v>
      </c>
      <c r="F19" s="156">
        <f>ROUND(VALUE(SUBSTITUTE(実質収支比率等に係る経年分析!J$48,"▲","-")),2)</f>
        <v>8.6199999999999992</v>
      </c>
    </row>
    <row r="20" spans="1:11" x14ac:dyDescent="0.15">
      <c r="A20" s="156" t="s">
        <v>53</v>
      </c>
      <c r="B20" s="156">
        <f>ROUND(VALUE(SUBSTITUTE(実質収支比率等に係る経年分析!F$47,"▲","-")),2)</f>
        <v>19.41</v>
      </c>
      <c r="C20" s="156">
        <f>ROUND(VALUE(SUBSTITUTE(実質収支比率等に係る経年分析!G$47,"▲","-")),2)</f>
        <v>20.76</v>
      </c>
      <c r="D20" s="156">
        <f>ROUND(VALUE(SUBSTITUTE(実質収支比率等に係る経年分析!H$47,"▲","-")),2)</f>
        <v>22.62</v>
      </c>
      <c r="E20" s="156">
        <f>ROUND(VALUE(SUBSTITUTE(実質収支比率等に係る経年分析!I$47,"▲","-")),2)</f>
        <v>15.7</v>
      </c>
      <c r="F20" s="156">
        <f>ROUND(VALUE(SUBSTITUTE(実質収支比率等に係る経年分析!J$47,"▲","-")),2)</f>
        <v>17.600000000000001</v>
      </c>
    </row>
    <row r="21" spans="1:11" x14ac:dyDescent="0.15">
      <c r="A21" s="156" t="s">
        <v>54</v>
      </c>
      <c r="B21" s="156">
        <f>IF(ISNUMBER(VALUE(SUBSTITUTE(実質収支比率等に係る経年分析!F$49,"▲","-"))),ROUND(VALUE(SUBSTITUTE(実質収支比率等に係る経年分析!F$49,"▲","-")),2),NA())</f>
        <v>5.26</v>
      </c>
      <c r="C21" s="156">
        <f>IF(ISNUMBER(VALUE(SUBSTITUTE(実質収支比率等に係る経年分析!G$49,"▲","-"))),ROUND(VALUE(SUBSTITUTE(実質収支比率等に係る経年分析!G$49,"▲","-")),2),NA())</f>
        <v>6.41</v>
      </c>
      <c r="D21" s="156">
        <f>IF(ISNUMBER(VALUE(SUBSTITUTE(実質収支比率等に係る経年分析!H$49,"▲","-"))),ROUND(VALUE(SUBSTITUTE(実質収支比率等に係る経年分析!H$49,"▲","-")),2),NA())</f>
        <v>1.28</v>
      </c>
      <c r="E21" s="156">
        <f>IF(ISNUMBER(VALUE(SUBSTITUTE(実質収支比率等に係る経年分析!I$49,"▲","-"))),ROUND(VALUE(SUBSTITUTE(実質収支比率等に係る経年分析!I$49,"▲","-")),2),NA())</f>
        <v>-4.32</v>
      </c>
      <c r="F21" s="156">
        <f>IF(ISNUMBER(VALUE(SUBSTITUTE(実質収支比率等に係る経年分析!J$49,"▲","-"))),ROUND(VALUE(SUBSTITUTE(実質収支比率等に係る経年分析!J$49,"▲","-")),2),NA())</f>
        <v>2.38</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0.75</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0.94</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0.97</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2</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後期高齢者医療事業特別会計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0.04</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0.04</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0.04</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0.05</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0.03</v>
      </c>
    </row>
    <row r="30" spans="1:11" x14ac:dyDescent="0.15">
      <c r="A30" s="157" t="str">
        <f>IF(連結実質赤字比率に係る赤字・黒字の構成分析!C$40="",NA(),連結実質赤字比率に係る赤字・黒字の構成分析!C$40)</f>
        <v>国民健康保険事業特別会計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0.04</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0.13</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0.42</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0.13</v>
      </c>
    </row>
    <row r="31" spans="1:11" x14ac:dyDescent="0.15">
      <c r="A31" s="157" t="str">
        <f>IF(連結実質赤字比率に係る赤字・黒字の構成分析!C$39="",NA(),連結実質赤字比率に係る赤字・黒字の構成分析!C$39)</f>
        <v>介護サービス事業特別会計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0.23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0.18</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1.32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0.45</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0.26</v>
      </c>
    </row>
    <row r="32" spans="1:11" x14ac:dyDescent="0.15">
      <c r="A32" s="157" t="str">
        <f>IF(連結実質赤字比率に係る赤字・黒字の構成分析!C$38="",NA(),連結実質赤字比率に係る赤字・黒字の構成分析!C$38)</f>
        <v>国民健康保険病院事業会計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2.96</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2.78</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2.21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1.05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0.51</v>
      </c>
    </row>
    <row r="33" spans="1:16" x14ac:dyDescent="0.15">
      <c r="A33" s="157" t="str">
        <f>IF(連結実質赤字比率に係る赤字・黒字の構成分析!C$37="",NA(),連結実質赤字比率に係る赤字・黒字の構成分析!C$37)</f>
        <v>公共下水道事業会計</v>
      </c>
      <c r="B33" s="157" t="e">
        <f>IF(ROUND(VALUE(SUBSTITUTE(連結実質赤字比率に係る赤字・黒字の構成分析!F$37,"▲", "-")), 2) &lt; 0, ABS(ROUND(VALUE(SUBSTITUTE(連結実質赤字比率に係る赤字・黒字の構成分析!F$37,"▲", "-")), 2)), NA())</f>
        <v>#VALUE!</v>
      </c>
      <c r="C33" s="157" t="e">
        <f>IF(ROUND(VALUE(SUBSTITUTE(連結実質赤字比率に係る赤字・黒字の構成分析!F$37,"▲", "-")), 2) &gt;= 0, ABS(ROUND(VALUE(SUBSTITUTE(連結実質赤字比率に係る赤字・黒字の構成分析!F$37,"▲", "-")), 2)), NA())</f>
        <v>#VALUE!</v>
      </c>
      <c r="D33" s="157" t="e">
        <f>IF(ROUND(VALUE(SUBSTITUTE(連結実質赤字比率に係る赤字・黒字の構成分析!G$37,"▲", "-")), 2) &lt; 0, ABS(ROUND(VALUE(SUBSTITUTE(連結実質赤字比率に係る赤字・黒字の構成分析!G$37,"▲", "-")), 2)), NA())</f>
        <v>#VALUE!</v>
      </c>
      <c r="E33" s="157" t="e">
        <f>IF(ROUND(VALUE(SUBSTITUTE(連結実質赤字比率に係る赤字・黒字の構成分析!G$37,"▲", "-")), 2) &gt;= 0, ABS(ROUND(VALUE(SUBSTITUTE(連結実質赤字比率に係る赤字・黒字の構成分析!G$37,"▲", "-")), 2)), NA())</f>
        <v>#VALUE!</v>
      </c>
      <c r="F33" s="157" t="e">
        <f>IF(ROUND(VALUE(SUBSTITUTE(連結実質赤字比率に係る赤字・黒字の構成分析!H$37,"▲", "-")), 2) &lt; 0, ABS(ROUND(VALUE(SUBSTITUTE(連結実質赤字比率に係る赤字・黒字の構成分析!H$37,"▲", "-")), 2)), NA())</f>
        <v>#VALUE!</v>
      </c>
      <c r="G33" s="157" t="e">
        <f>IF(ROUND(VALUE(SUBSTITUTE(連結実質赤字比率に係る赤字・黒字の構成分析!H$37,"▲", "-")), 2) &gt;= 0, ABS(ROUND(VALUE(SUBSTITUTE(連結実質赤字比率に係る赤字・黒字の構成分析!H$37,"▲", "-")), 2)), NA())</f>
        <v>#VALUE!</v>
      </c>
      <c r="H33" s="157" t="e">
        <f>IF(ROUND(VALUE(SUBSTITUTE(連結実質赤字比率に係る赤字・黒字の構成分析!I$37,"▲", "-")), 2) &lt; 0, ABS(ROUND(VALUE(SUBSTITUTE(連結実質赤字比率に係る赤字・黒字の構成分析!I$37,"▲", "-")), 2)), NA())</f>
        <v>#VALUE!</v>
      </c>
      <c r="I33" s="157" t="e">
        <f>IF(ROUND(VALUE(SUBSTITUTE(連結実質赤字比率に係る赤字・黒字の構成分析!I$37,"▲", "-")), 2) &gt;= 0, ABS(ROUND(VALUE(SUBSTITUTE(連結実質赤字比率に係る赤字・黒字の構成分析!I$37,"▲", "-")), 2)), NA())</f>
        <v>#VALUE!</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0.76</v>
      </c>
    </row>
    <row r="34" spans="1:16" x14ac:dyDescent="0.15">
      <c r="A34" s="157" t="str">
        <f>IF(連結実質赤字比率に係る赤字・黒字の構成分析!C$36="",NA(),連結実質赤字比率に係る赤字・黒字の構成分析!C$36)</f>
        <v>介護保険事業特別会計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0.52</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1.42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1.88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1.79</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1.7</v>
      </c>
    </row>
    <row r="35" spans="1:16" x14ac:dyDescent="0.15">
      <c r="A35" s="157" t="str">
        <f>IF(連結実質赤字比率に係る赤字・黒字の構成分析!C$35="",NA(),連結実質赤字比率に係る赤字・黒字の構成分析!C$35)</f>
        <v>簡易水道事業会計</v>
      </c>
      <c r="B35" s="157" t="e">
        <f>IF(ROUND(VALUE(SUBSTITUTE(連結実質赤字比率に係る赤字・黒字の構成分析!F$35,"▲", "-")), 2) &lt; 0, ABS(ROUND(VALUE(SUBSTITUTE(連結実質赤字比率に係る赤字・黒字の構成分析!F$35,"▲", "-")), 2)), NA())</f>
        <v>#VALUE!</v>
      </c>
      <c r="C35" s="157" t="e">
        <f>IF(ROUND(VALUE(SUBSTITUTE(連結実質赤字比率に係る赤字・黒字の構成分析!F$35,"▲", "-")), 2) &gt;= 0, ABS(ROUND(VALUE(SUBSTITUTE(連結実質赤字比率に係る赤字・黒字の構成分析!F$35,"▲", "-")), 2)), NA())</f>
        <v>#VALUE!</v>
      </c>
      <c r="D35" s="157" t="e">
        <f>IF(ROUND(VALUE(SUBSTITUTE(連結実質赤字比率に係る赤字・黒字の構成分析!G$35,"▲", "-")), 2) &lt; 0, ABS(ROUND(VALUE(SUBSTITUTE(連結実質赤字比率に係る赤字・黒字の構成分析!G$35,"▲", "-")), 2)), NA())</f>
        <v>#VALUE!</v>
      </c>
      <c r="E35" s="157" t="e">
        <f>IF(ROUND(VALUE(SUBSTITUTE(連結実質赤字比率に係る赤字・黒字の構成分析!G$35,"▲", "-")), 2) &gt;= 0, ABS(ROUND(VALUE(SUBSTITUTE(連結実質赤字比率に係る赤字・黒字の構成分析!G$35,"▲", "-")), 2)), NA())</f>
        <v>#VALUE!</v>
      </c>
      <c r="F35" s="157" t="e">
        <f>IF(ROUND(VALUE(SUBSTITUTE(連結実質赤字比率に係る赤字・黒字の構成分析!H$35,"▲", "-")), 2) &lt; 0, ABS(ROUND(VALUE(SUBSTITUTE(連結実質赤字比率に係る赤字・黒字の構成分析!H$35,"▲", "-")), 2)), NA())</f>
        <v>#VALUE!</v>
      </c>
      <c r="G35" s="157" t="e">
        <f>IF(ROUND(VALUE(SUBSTITUTE(連結実質赤字比率に係る赤字・黒字の構成分析!H$35,"▲", "-")), 2) &gt;= 0, ABS(ROUND(VALUE(SUBSTITUTE(連結実質赤字比率に係る赤字・黒字の構成分析!H$35,"▲", "-")), 2)), NA())</f>
        <v>#VALUE!</v>
      </c>
      <c r="H35" s="157" t="e">
        <f>IF(ROUND(VALUE(SUBSTITUTE(連結実質赤字比率に係る赤字・黒字の構成分析!I$35,"▲", "-")), 2) &lt; 0, ABS(ROUND(VALUE(SUBSTITUTE(連結実質赤字比率に係る赤字・黒字の構成分析!I$35,"▲", "-")), 2)), NA())</f>
        <v>#VALUE!</v>
      </c>
      <c r="I35" s="157" t="e">
        <f>IF(ROUND(VALUE(SUBSTITUTE(連結実質赤字比率に係る赤字・黒字の構成分析!I$35,"▲", "-")), 2) &gt;= 0, ABS(ROUND(VALUE(SUBSTITUTE(連結実質赤字比率に係る赤字・黒字の構成分析!I$35,"▲", "-")), 2)), NA())</f>
        <v>#VALUE!</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1.96</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5.31</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5.89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6.24</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8.61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8.6199999999999992</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551</v>
      </c>
      <c r="E42" s="158"/>
      <c r="F42" s="158"/>
      <c r="G42" s="158">
        <f>'実質公債費比率（分子）の構造'!L$52</f>
        <v>539</v>
      </c>
      <c r="H42" s="158"/>
      <c r="I42" s="158"/>
      <c r="J42" s="158">
        <f>'実質公債費比率（分子）の構造'!M$52</f>
        <v>531</v>
      </c>
      <c r="K42" s="158"/>
      <c r="L42" s="158"/>
      <c r="M42" s="158">
        <f>'実質公債費比率（分子）の構造'!N$52</f>
        <v>505</v>
      </c>
      <c r="N42" s="158"/>
      <c r="O42" s="158"/>
      <c r="P42" s="158">
        <f>'実質公債費比率（分子）の構造'!O$52</f>
        <v>515</v>
      </c>
    </row>
    <row r="43" spans="1:16" x14ac:dyDescent="0.15">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f>'実質公債費比率（分子）の構造'!O$51</f>
        <v>0</v>
      </c>
      <c r="O43" s="158"/>
      <c r="P43" s="158"/>
    </row>
    <row r="44" spans="1:16" x14ac:dyDescent="0.15">
      <c r="A44" s="158" t="s">
        <v>62</v>
      </c>
      <c r="B44" s="158">
        <f>'実質公債費比率（分子）の構造'!K$50</f>
        <v>2</v>
      </c>
      <c r="C44" s="158"/>
      <c r="D44" s="158"/>
      <c r="E44" s="158">
        <f>'実質公債費比率（分子）の構造'!L$50</f>
        <v>1</v>
      </c>
      <c r="F44" s="158"/>
      <c r="G44" s="158"/>
      <c r="H44" s="158">
        <f>'実質公債費比率（分子）の構造'!M$50</f>
        <v>1</v>
      </c>
      <c r="I44" s="158"/>
      <c r="J44" s="158"/>
      <c r="K44" s="158">
        <f>'実質公債費比率（分子）の構造'!N$50</f>
        <v>1</v>
      </c>
      <c r="L44" s="158"/>
      <c r="M44" s="158"/>
      <c r="N44" s="158">
        <f>'実質公債費比率（分子）の構造'!O$50</f>
        <v>1</v>
      </c>
      <c r="O44" s="158"/>
      <c r="P44" s="158"/>
    </row>
    <row r="45" spans="1:16" x14ac:dyDescent="0.15">
      <c r="A45" s="158" t="s">
        <v>63</v>
      </c>
      <c r="B45" s="158">
        <f>'実質公債費比率（分子）の構造'!K$49</f>
        <v>2</v>
      </c>
      <c r="C45" s="158"/>
      <c r="D45" s="158"/>
      <c r="E45" s="158">
        <f>'実質公債費比率（分子）の構造'!L$49</f>
        <v>2</v>
      </c>
      <c r="F45" s="158"/>
      <c r="G45" s="158"/>
      <c r="H45" s="158">
        <f>'実質公債費比率（分子）の構造'!M$49</f>
        <v>2</v>
      </c>
      <c r="I45" s="158"/>
      <c r="J45" s="158"/>
      <c r="K45" s="158">
        <f>'実質公債費比率（分子）の構造'!N$49</f>
        <v>2</v>
      </c>
      <c r="L45" s="158"/>
      <c r="M45" s="158"/>
      <c r="N45" s="158">
        <f>'実質公債費比率（分子）の構造'!O$49</f>
        <v>2</v>
      </c>
      <c r="O45" s="158"/>
      <c r="P45" s="158"/>
    </row>
    <row r="46" spans="1:16" x14ac:dyDescent="0.15">
      <c r="A46" s="158" t="s">
        <v>64</v>
      </c>
      <c r="B46" s="158">
        <f>'実質公債費比率（分子）の構造'!K$48</f>
        <v>78</v>
      </c>
      <c r="C46" s="158"/>
      <c r="D46" s="158"/>
      <c r="E46" s="158">
        <f>'実質公債費比率（分子）の構造'!L$48</f>
        <v>86</v>
      </c>
      <c r="F46" s="158"/>
      <c r="G46" s="158"/>
      <c r="H46" s="158">
        <f>'実質公債費比率（分子）の構造'!M$48</f>
        <v>109</v>
      </c>
      <c r="I46" s="158"/>
      <c r="J46" s="158"/>
      <c r="K46" s="158">
        <f>'実質公債費比率（分子）の構造'!N$48</f>
        <v>146</v>
      </c>
      <c r="L46" s="158"/>
      <c r="M46" s="158"/>
      <c r="N46" s="158">
        <f>'実質公債費比率（分子）の構造'!O$48</f>
        <v>167</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721</v>
      </c>
      <c r="C49" s="158"/>
      <c r="D49" s="158"/>
      <c r="E49" s="158">
        <f>'実質公債費比率（分子）の構造'!L$45</f>
        <v>740</v>
      </c>
      <c r="F49" s="158"/>
      <c r="G49" s="158"/>
      <c r="H49" s="158">
        <f>'実質公債費比率（分子）の構造'!M$45</f>
        <v>733</v>
      </c>
      <c r="I49" s="158"/>
      <c r="J49" s="158"/>
      <c r="K49" s="158">
        <f>'実質公債費比率（分子）の構造'!N$45</f>
        <v>722</v>
      </c>
      <c r="L49" s="158"/>
      <c r="M49" s="158"/>
      <c r="N49" s="158">
        <f>'実質公債費比率（分子）の構造'!O$45</f>
        <v>723</v>
      </c>
      <c r="O49" s="158"/>
      <c r="P49" s="158"/>
    </row>
    <row r="50" spans="1:16" x14ac:dyDescent="0.15">
      <c r="A50" s="158" t="s">
        <v>67</v>
      </c>
      <c r="B50" s="158" t="e">
        <f>NA()</f>
        <v>#N/A</v>
      </c>
      <c r="C50" s="158">
        <f>IF(ISNUMBER('実質公債費比率（分子）の構造'!K$53),'実質公債費比率（分子）の構造'!K$53,NA())</f>
        <v>252</v>
      </c>
      <c r="D50" s="158" t="e">
        <f>NA()</f>
        <v>#N/A</v>
      </c>
      <c r="E50" s="158" t="e">
        <f>NA()</f>
        <v>#N/A</v>
      </c>
      <c r="F50" s="158">
        <f>IF(ISNUMBER('実質公債費比率（分子）の構造'!L$53),'実質公債費比率（分子）の構造'!L$53,NA())</f>
        <v>290</v>
      </c>
      <c r="G50" s="158" t="e">
        <f>NA()</f>
        <v>#N/A</v>
      </c>
      <c r="H50" s="158" t="e">
        <f>NA()</f>
        <v>#N/A</v>
      </c>
      <c r="I50" s="158">
        <f>IF(ISNUMBER('実質公債費比率（分子）の構造'!M$53),'実質公債費比率（分子）の構造'!M$53,NA())</f>
        <v>314</v>
      </c>
      <c r="J50" s="158" t="e">
        <f>NA()</f>
        <v>#N/A</v>
      </c>
      <c r="K50" s="158" t="e">
        <f>NA()</f>
        <v>#N/A</v>
      </c>
      <c r="L50" s="158">
        <f>IF(ISNUMBER('実質公債費比率（分子）の構造'!N$53),'実質公債費比率（分子）の構造'!N$53,NA())</f>
        <v>366</v>
      </c>
      <c r="M50" s="158" t="e">
        <f>NA()</f>
        <v>#N/A</v>
      </c>
      <c r="N50" s="158" t="e">
        <f>NA()</f>
        <v>#N/A</v>
      </c>
      <c r="O50" s="158">
        <f>IF(ISNUMBER('実質公債費比率（分子）の構造'!O$53),'実質公債費比率（分子）の構造'!O$53,NA())</f>
        <v>378</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5092</v>
      </c>
      <c r="E56" s="157"/>
      <c r="F56" s="157"/>
      <c r="G56" s="157">
        <f>'将来負担比率（分子）の構造'!J$52</f>
        <v>5029</v>
      </c>
      <c r="H56" s="157"/>
      <c r="I56" s="157"/>
      <c r="J56" s="157">
        <f>'将来負担比率（分子）の構造'!K$52</f>
        <v>4918</v>
      </c>
      <c r="K56" s="157"/>
      <c r="L56" s="157"/>
      <c r="M56" s="157">
        <f>'将来負担比率（分子）の構造'!L$52</f>
        <v>4887</v>
      </c>
      <c r="N56" s="157"/>
      <c r="O56" s="157"/>
      <c r="P56" s="157">
        <f>'将来負担比率（分子）の構造'!M$52</f>
        <v>5421</v>
      </c>
    </row>
    <row r="57" spans="1:16" x14ac:dyDescent="0.15">
      <c r="A57" s="157" t="s">
        <v>42</v>
      </c>
      <c r="B57" s="157"/>
      <c r="C57" s="157"/>
      <c r="D57" s="157">
        <f>'将来負担比率（分子）の構造'!I$51</f>
        <v>91</v>
      </c>
      <c r="E57" s="157"/>
      <c r="F57" s="157"/>
      <c r="G57" s="157">
        <f>'将来負担比率（分子）の構造'!J$51</f>
        <v>79</v>
      </c>
      <c r="H57" s="157"/>
      <c r="I57" s="157"/>
      <c r="J57" s="157">
        <f>'将来負担比率（分子）の構造'!K$51</f>
        <v>67</v>
      </c>
      <c r="K57" s="157"/>
      <c r="L57" s="157"/>
      <c r="M57" s="157">
        <f>'将来負担比率（分子）の構造'!L$51</f>
        <v>55</v>
      </c>
      <c r="N57" s="157"/>
      <c r="O57" s="157"/>
      <c r="P57" s="157">
        <f>'将来負担比率（分子）の構造'!M$51</f>
        <v>42</v>
      </c>
    </row>
    <row r="58" spans="1:16" x14ac:dyDescent="0.15">
      <c r="A58" s="157" t="s">
        <v>41</v>
      </c>
      <c r="B58" s="157"/>
      <c r="C58" s="157"/>
      <c r="D58" s="157">
        <f>'将来負担比率（分子）の構造'!I$50</f>
        <v>5793</v>
      </c>
      <c r="E58" s="157"/>
      <c r="F58" s="157"/>
      <c r="G58" s="157">
        <f>'将来負担比率（分子）の構造'!J$50</f>
        <v>5972</v>
      </c>
      <c r="H58" s="157"/>
      <c r="I58" s="157"/>
      <c r="J58" s="157">
        <f>'将来負担比率（分子）の構造'!K$50</f>
        <v>6124</v>
      </c>
      <c r="K58" s="157"/>
      <c r="L58" s="157"/>
      <c r="M58" s="157">
        <f>'将来負担比率（分子）の構造'!L$50</f>
        <v>5857</v>
      </c>
      <c r="N58" s="157"/>
      <c r="O58" s="157"/>
      <c r="P58" s="157">
        <f>'将来負担比率（分子）の構造'!M$50</f>
        <v>5932</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t="str">
        <f>'将来負担比率（分子）の構造'!I$45</f>
        <v>-</v>
      </c>
      <c r="C62" s="157"/>
      <c r="D62" s="157"/>
      <c r="E62" s="157">
        <f>'将来負担比率（分子）の構造'!J$45</f>
        <v>1462</v>
      </c>
      <c r="F62" s="157"/>
      <c r="G62" s="157"/>
      <c r="H62" s="157" t="str">
        <f>'将来負担比率（分子）の構造'!K$45</f>
        <v>-</v>
      </c>
      <c r="I62" s="157"/>
      <c r="J62" s="157"/>
      <c r="K62" s="157">
        <f>'将来負担比率（分子）の構造'!L$45</f>
        <v>207</v>
      </c>
      <c r="L62" s="157"/>
      <c r="M62" s="157"/>
      <c r="N62" s="157">
        <f>'将来負担比率（分子）の構造'!M$45</f>
        <v>275</v>
      </c>
      <c r="O62" s="157"/>
      <c r="P62" s="157"/>
    </row>
    <row r="63" spans="1:16" x14ac:dyDescent="0.15">
      <c r="A63" s="157" t="s">
        <v>34</v>
      </c>
      <c r="B63" s="157">
        <f>'将来負担比率（分子）の構造'!I$44</f>
        <v>18</v>
      </c>
      <c r="C63" s="157"/>
      <c r="D63" s="157"/>
      <c r="E63" s="157">
        <f>'将来負担比率（分子）の構造'!J$44</f>
        <v>16</v>
      </c>
      <c r="F63" s="157"/>
      <c r="G63" s="157"/>
      <c r="H63" s="157">
        <f>'将来負担比率（分子）の構造'!K$44</f>
        <v>14</v>
      </c>
      <c r="I63" s="157"/>
      <c r="J63" s="157"/>
      <c r="K63" s="157">
        <f>'将来負担比率（分子）の構造'!L$44</f>
        <v>431</v>
      </c>
      <c r="L63" s="157"/>
      <c r="M63" s="157"/>
      <c r="N63" s="157">
        <f>'将来負担比率（分子）の構造'!M$44</f>
        <v>281</v>
      </c>
      <c r="O63" s="157"/>
      <c r="P63" s="157"/>
    </row>
    <row r="64" spans="1:16" x14ac:dyDescent="0.15">
      <c r="A64" s="157" t="s">
        <v>33</v>
      </c>
      <c r="B64" s="157">
        <f>'将来負担比率（分子）の構造'!I$43</f>
        <v>1923</v>
      </c>
      <c r="C64" s="157"/>
      <c r="D64" s="157"/>
      <c r="E64" s="157">
        <f>'将来負担比率（分子）の構造'!J$43</f>
        <v>1838</v>
      </c>
      <c r="F64" s="157"/>
      <c r="G64" s="157"/>
      <c r="H64" s="157">
        <f>'将来負担比率（分子）の構造'!K$43</f>
        <v>1924</v>
      </c>
      <c r="I64" s="157"/>
      <c r="J64" s="157"/>
      <c r="K64" s="157">
        <f>'将来負担比率（分子）の構造'!L$43</f>
        <v>1744</v>
      </c>
      <c r="L64" s="157"/>
      <c r="M64" s="157"/>
      <c r="N64" s="157">
        <f>'将来負担比率（分子）の構造'!M$43</f>
        <v>1688</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6751</v>
      </c>
      <c r="C66" s="157"/>
      <c r="D66" s="157"/>
      <c r="E66" s="157">
        <f>'将来負担比率（分子）の構造'!J$41</f>
        <v>6465</v>
      </c>
      <c r="F66" s="157"/>
      <c r="G66" s="157"/>
      <c r="H66" s="157">
        <f>'将来負担比率（分子）の構造'!K$41</f>
        <v>6049</v>
      </c>
      <c r="I66" s="157"/>
      <c r="J66" s="157"/>
      <c r="K66" s="157">
        <f>'将来負担比率（分子）の構造'!L$41</f>
        <v>5906</v>
      </c>
      <c r="L66" s="157"/>
      <c r="M66" s="157"/>
      <c r="N66" s="157">
        <f>'将来負担比率（分子）の構造'!M$41</f>
        <v>6406</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999</v>
      </c>
      <c r="C72" s="161">
        <f>基金残高に係る経年分析!G55</f>
        <v>699</v>
      </c>
      <c r="D72" s="161">
        <f>基金残高に係る経年分析!H55</f>
        <v>799</v>
      </c>
    </row>
    <row r="73" spans="1:16" x14ac:dyDescent="0.15">
      <c r="A73" s="160" t="s">
        <v>74</v>
      </c>
      <c r="B73" s="161">
        <f>基金残高に係る経年分析!F56</f>
        <v>929</v>
      </c>
      <c r="C73" s="161">
        <f>基金残高に係る経年分析!G56</f>
        <v>885</v>
      </c>
      <c r="D73" s="161">
        <f>基金残高に係る経年分析!H56</f>
        <v>840</v>
      </c>
    </row>
    <row r="74" spans="1:16" x14ac:dyDescent="0.15">
      <c r="A74" s="160" t="s">
        <v>75</v>
      </c>
      <c r="B74" s="161">
        <f>基金残高に係る経年分析!F57</f>
        <v>3796</v>
      </c>
      <c r="C74" s="161">
        <f>基金残高に係る経年分析!G57</f>
        <v>3862</v>
      </c>
      <c r="D74" s="161">
        <f>基金残高に係る経年分析!H57</f>
        <v>3932</v>
      </c>
    </row>
  </sheetData>
  <sheetProtection algorithmName="SHA-512" hashValue="L/dE9dRlVmGPFq77wWNXrqd7o46SgHq3dNH/uxYfzMakVlxlM3x98NzVpF2b4OXdtHctSapj5kcWNu/wDGXJIA==" saltValue="4cO2Kfy/ixc0KtrbgFbIgg=="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60" zoomScaleNormal="6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1193479</v>
      </c>
      <c r="S5" s="600"/>
      <c r="T5" s="600"/>
      <c r="U5" s="600"/>
      <c r="V5" s="600"/>
      <c r="W5" s="600"/>
      <c r="X5" s="600"/>
      <c r="Y5" s="601"/>
      <c r="Z5" s="602">
        <v>10.5</v>
      </c>
      <c r="AA5" s="602"/>
      <c r="AB5" s="602"/>
      <c r="AC5" s="602"/>
      <c r="AD5" s="603">
        <v>1193479</v>
      </c>
      <c r="AE5" s="603"/>
      <c r="AF5" s="603"/>
      <c r="AG5" s="603"/>
      <c r="AH5" s="603"/>
      <c r="AI5" s="603"/>
      <c r="AJ5" s="603"/>
      <c r="AK5" s="603"/>
      <c r="AL5" s="604">
        <v>26</v>
      </c>
      <c r="AM5" s="605"/>
      <c r="AN5" s="605"/>
      <c r="AO5" s="606"/>
      <c r="AP5" s="596" t="s">
        <v>216</v>
      </c>
      <c r="AQ5" s="597"/>
      <c r="AR5" s="597"/>
      <c r="AS5" s="597"/>
      <c r="AT5" s="597"/>
      <c r="AU5" s="597"/>
      <c r="AV5" s="597"/>
      <c r="AW5" s="597"/>
      <c r="AX5" s="597"/>
      <c r="AY5" s="597"/>
      <c r="AZ5" s="597"/>
      <c r="BA5" s="597"/>
      <c r="BB5" s="597"/>
      <c r="BC5" s="597"/>
      <c r="BD5" s="597"/>
      <c r="BE5" s="597"/>
      <c r="BF5" s="598"/>
      <c r="BG5" s="610">
        <v>1191088</v>
      </c>
      <c r="BH5" s="611"/>
      <c r="BI5" s="611"/>
      <c r="BJ5" s="611"/>
      <c r="BK5" s="611"/>
      <c r="BL5" s="611"/>
      <c r="BM5" s="611"/>
      <c r="BN5" s="612"/>
      <c r="BO5" s="613">
        <v>99.8</v>
      </c>
      <c r="BP5" s="613"/>
      <c r="BQ5" s="613"/>
      <c r="BR5" s="613"/>
      <c r="BS5" s="614">
        <v>20666</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186466</v>
      </c>
      <c r="S6" s="611"/>
      <c r="T6" s="611"/>
      <c r="U6" s="611"/>
      <c r="V6" s="611"/>
      <c r="W6" s="611"/>
      <c r="X6" s="611"/>
      <c r="Y6" s="612"/>
      <c r="Z6" s="613">
        <v>1.6</v>
      </c>
      <c r="AA6" s="613"/>
      <c r="AB6" s="613"/>
      <c r="AC6" s="613"/>
      <c r="AD6" s="614">
        <v>186466</v>
      </c>
      <c r="AE6" s="614"/>
      <c r="AF6" s="614"/>
      <c r="AG6" s="614"/>
      <c r="AH6" s="614"/>
      <c r="AI6" s="614"/>
      <c r="AJ6" s="614"/>
      <c r="AK6" s="614"/>
      <c r="AL6" s="615">
        <v>4.0999999999999996</v>
      </c>
      <c r="AM6" s="616"/>
      <c r="AN6" s="616"/>
      <c r="AO6" s="617"/>
      <c r="AP6" s="607" t="s">
        <v>221</v>
      </c>
      <c r="AQ6" s="608"/>
      <c r="AR6" s="608"/>
      <c r="AS6" s="608"/>
      <c r="AT6" s="608"/>
      <c r="AU6" s="608"/>
      <c r="AV6" s="608"/>
      <c r="AW6" s="608"/>
      <c r="AX6" s="608"/>
      <c r="AY6" s="608"/>
      <c r="AZ6" s="608"/>
      <c r="BA6" s="608"/>
      <c r="BB6" s="608"/>
      <c r="BC6" s="608"/>
      <c r="BD6" s="608"/>
      <c r="BE6" s="608"/>
      <c r="BF6" s="609"/>
      <c r="BG6" s="610">
        <v>1191088</v>
      </c>
      <c r="BH6" s="611"/>
      <c r="BI6" s="611"/>
      <c r="BJ6" s="611"/>
      <c r="BK6" s="611"/>
      <c r="BL6" s="611"/>
      <c r="BM6" s="611"/>
      <c r="BN6" s="612"/>
      <c r="BO6" s="613">
        <v>99.8</v>
      </c>
      <c r="BP6" s="613"/>
      <c r="BQ6" s="613"/>
      <c r="BR6" s="613"/>
      <c r="BS6" s="614">
        <v>20666</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76577</v>
      </c>
      <c r="CS6" s="611"/>
      <c r="CT6" s="611"/>
      <c r="CU6" s="611"/>
      <c r="CV6" s="611"/>
      <c r="CW6" s="611"/>
      <c r="CX6" s="611"/>
      <c r="CY6" s="612"/>
      <c r="CZ6" s="604">
        <v>0.7</v>
      </c>
      <c r="DA6" s="605"/>
      <c r="DB6" s="605"/>
      <c r="DC6" s="621"/>
      <c r="DD6" s="619" t="s">
        <v>121</v>
      </c>
      <c r="DE6" s="611"/>
      <c r="DF6" s="611"/>
      <c r="DG6" s="611"/>
      <c r="DH6" s="611"/>
      <c r="DI6" s="611"/>
      <c r="DJ6" s="611"/>
      <c r="DK6" s="611"/>
      <c r="DL6" s="611"/>
      <c r="DM6" s="611"/>
      <c r="DN6" s="611"/>
      <c r="DO6" s="611"/>
      <c r="DP6" s="612"/>
      <c r="DQ6" s="619">
        <v>76577</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559</v>
      </c>
      <c r="S7" s="611"/>
      <c r="T7" s="611"/>
      <c r="U7" s="611"/>
      <c r="V7" s="611"/>
      <c r="W7" s="611"/>
      <c r="X7" s="611"/>
      <c r="Y7" s="612"/>
      <c r="Z7" s="613">
        <v>0</v>
      </c>
      <c r="AA7" s="613"/>
      <c r="AB7" s="613"/>
      <c r="AC7" s="613"/>
      <c r="AD7" s="614">
        <v>559</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534394</v>
      </c>
      <c r="BH7" s="611"/>
      <c r="BI7" s="611"/>
      <c r="BJ7" s="611"/>
      <c r="BK7" s="611"/>
      <c r="BL7" s="611"/>
      <c r="BM7" s="611"/>
      <c r="BN7" s="612"/>
      <c r="BO7" s="613">
        <v>44.8</v>
      </c>
      <c r="BP7" s="613"/>
      <c r="BQ7" s="613"/>
      <c r="BR7" s="613"/>
      <c r="BS7" s="614">
        <v>20666</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1444232</v>
      </c>
      <c r="CS7" s="611"/>
      <c r="CT7" s="611"/>
      <c r="CU7" s="611"/>
      <c r="CV7" s="611"/>
      <c r="CW7" s="611"/>
      <c r="CX7" s="611"/>
      <c r="CY7" s="612"/>
      <c r="CZ7" s="613">
        <v>13.3</v>
      </c>
      <c r="DA7" s="613"/>
      <c r="DB7" s="613"/>
      <c r="DC7" s="613"/>
      <c r="DD7" s="619">
        <v>197</v>
      </c>
      <c r="DE7" s="611"/>
      <c r="DF7" s="611"/>
      <c r="DG7" s="611"/>
      <c r="DH7" s="611"/>
      <c r="DI7" s="611"/>
      <c r="DJ7" s="611"/>
      <c r="DK7" s="611"/>
      <c r="DL7" s="611"/>
      <c r="DM7" s="611"/>
      <c r="DN7" s="611"/>
      <c r="DO7" s="611"/>
      <c r="DP7" s="612"/>
      <c r="DQ7" s="619">
        <v>701688</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5299</v>
      </c>
      <c r="S8" s="611"/>
      <c r="T8" s="611"/>
      <c r="U8" s="611"/>
      <c r="V8" s="611"/>
      <c r="W8" s="611"/>
      <c r="X8" s="611"/>
      <c r="Y8" s="612"/>
      <c r="Z8" s="613">
        <v>0</v>
      </c>
      <c r="AA8" s="613"/>
      <c r="AB8" s="613"/>
      <c r="AC8" s="613"/>
      <c r="AD8" s="614">
        <v>5299</v>
      </c>
      <c r="AE8" s="614"/>
      <c r="AF8" s="614"/>
      <c r="AG8" s="614"/>
      <c r="AH8" s="614"/>
      <c r="AI8" s="614"/>
      <c r="AJ8" s="614"/>
      <c r="AK8" s="614"/>
      <c r="AL8" s="615">
        <v>0.1</v>
      </c>
      <c r="AM8" s="616"/>
      <c r="AN8" s="616"/>
      <c r="AO8" s="617"/>
      <c r="AP8" s="607" t="s">
        <v>227</v>
      </c>
      <c r="AQ8" s="608"/>
      <c r="AR8" s="608"/>
      <c r="AS8" s="608"/>
      <c r="AT8" s="608"/>
      <c r="AU8" s="608"/>
      <c r="AV8" s="608"/>
      <c r="AW8" s="608"/>
      <c r="AX8" s="608"/>
      <c r="AY8" s="608"/>
      <c r="AZ8" s="608"/>
      <c r="BA8" s="608"/>
      <c r="BB8" s="608"/>
      <c r="BC8" s="608"/>
      <c r="BD8" s="608"/>
      <c r="BE8" s="608"/>
      <c r="BF8" s="609"/>
      <c r="BG8" s="610">
        <v>9832</v>
      </c>
      <c r="BH8" s="611"/>
      <c r="BI8" s="611"/>
      <c r="BJ8" s="611"/>
      <c r="BK8" s="611"/>
      <c r="BL8" s="611"/>
      <c r="BM8" s="611"/>
      <c r="BN8" s="612"/>
      <c r="BO8" s="613">
        <v>0.8</v>
      </c>
      <c r="BP8" s="613"/>
      <c r="BQ8" s="613"/>
      <c r="BR8" s="613"/>
      <c r="BS8" s="614" t="s">
        <v>121</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1584067</v>
      </c>
      <c r="CS8" s="611"/>
      <c r="CT8" s="611"/>
      <c r="CU8" s="611"/>
      <c r="CV8" s="611"/>
      <c r="CW8" s="611"/>
      <c r="CX8" s="611"/>
      <c r="CY8" s="612"/>
      <c r="CZ8" s="613">
        <v>14.6</v>
      </c>
      <c r="DA8" s="613"/>
      <c r="DB8" s="613"/>
      <c r="DC8" s="613"/>
      <c r="DD8" s="619">
        <v>1692</v>
      </c>
      <c r="DE8" s="611"/>
      <c r="DF8" s="611"/>
      <c r="DG8" s="611"/>
      <c r="DH8" s="611"/>
      <c r="DI8" s="611"/>
      <c r="DJ8" s="611"/>
      <c r="DK8" s="611"/>
      <c r="DL8" s="611"/>
      <c r="DM8" s="611"/>
      <c r="DN8" s="611"/>
      <c r="DO8" s="611"/>
      <c r="DP8" s="612"/>
      <c r="DQ8" s="619">
        <v>1104311</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8134</v>
      </c>
      <c r="S9" s="611"/>
      <c r="T9" s="611"/>
      <c r="U9" s="611"/>
      <c r="V9" s="611"/>
      <c r="W9" s="611"/>
      <c r="X9" s="611"/>
      <c r="Y9" s="612"/>
      <c r="Z9" s="613">
        <v>0.1</v>
      </c>
      <c r="AA9" s="613"/>
      <c r="AB9" s="613"/>
      <c r="AC9" s="613"/>
      <c r="AD9" s="614">
        <v>8134</v>
      </c>
      <c r="AE9" s="614"/>
      <c r="AF9" s="614"/>
      <c r="AG9" s="614"/>
      <c r="AH9" s="614"/>
      <c r="AI9" s="614"/>
      <c r="AJ9" s="614"/>
      <c r="AK9" s="614"/>
      <c r="AL9" s="615">
        <v>0.2</v>
      </c>
      <c r="AM9" s="616"/>
      <c r="AN9" s="616"/>
      <c r="AO9" s="617"/>
      <c r="AP9" s="607" t="s">
        <v>230</v>
      </c>
      <c r="AQ9" s="608"/>
      <c r="AR9" s="608"/>
      <c r="AS9" s="608"/>
      <c r="AT9" s="608"/>
      <c r="AU9" s="608"/>
      <c r="AV9" s="608"/>
      <c r="AW9" s="608"/>
      <c r="AX9" s="608"/>
      <c r="AY9" s="608"/>
      <c r="AZ9" s="608"/>
      <c r="BA9" s="608"/>
      <c r="BB9" s="608"/>
      <c r="BC9" s="608"/>
      <c r="BD9" s="608"/>
      <c r="BE9" s="608"/>
      <c r="BF9" s="609"/>
      <c r="BG9" s="610">
        <v>443732</v>
      </c>
      <c r="BH9" s="611"/>
      <c r="BI9" s="611"/>
      <c r="BJ9" s="611"/>
      <c r="BK9" s="611"/>
      <c r="BL9" s="611"/>
      <c r="BM9" s="611"/>
      <c r="BN9" s="612"/>
      <c r="BO9" s="613">
        <v>37.200000000000003</v>
      </c>
      <c r="BP9" s="613"/>
      <c r="BQ9" s="613"/>
      <c r="BR9" s="613"/>
      <c r="BS9" s="614" t="s">
        <v>121</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1006052</v>
      </c>
      <c r="CS9" s="611"/>
      <c r="CT9" s="611"/>
      <c r="CU9" s="611"/>
      <c r="CV9" s="611"/>
      <c r="CW9" s="611"/>
      <c r="CX9" s="611"/>
      <c r="CY9" s="612"/>
      <c r="CZ9" s="613">
        <v>9.3000000000000007</v>
      </c>
      <c r="DA9" s="613"/>
      <c r="DB9" s="613"/>
      <c r="DC9" s="613"/>
      <c r="DD9" s="619">
        <v>29214</v>
      </c>
      <c r="DE9" s="611"/>
      <c r="DF9" s="611"/>
      <c r="DG9" s="611"/>
      <c r="DH9" s="611"/>
      <c r="DI9" s="611"/>
      <c r="DJ9" s="611"/>
      <c r="DK9" s="611"/>
      <c r="DL9" s="611"/>
      <c r="DM9" s="611"/>
      <c r="DN9" s="611"/>
      <c r="DO9" s="611"/>
      <c r="DP9" s="612"/>
      <c r="DQ9" s="619">
        <v>773850</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121</v>
      </c>
      <c r="S10" s="611"/>
      <c r="T10" s="611"/>
      <c r="U10" s="611"/>
      <c r="V10" s="611"/>
      <c r="W10" s="611"/>
      <c r="X10" s="611"/>
      <c r="Y10" s="612"/>
      <c r="Z10" s="613" t="s">
        <v>121</v>
      </c>
      <c r="AA10" s="613"/>
      <c r="AB10" s="613"/>
      <c r="AC10" s="613"/>
      <c r="AD10" s="614" t="s">
        <v>121</v>
      </c>
      <c r="AE10" s="614"/>
      <c r="AF10" s="614"/>
      <c r="AG10" s="614"/>
      <c r="AH10" s="614"/>
      <c r="AI10" s="614"/>
      <c r="AJ10" s="614"/>
      <c r="AK10" s="614"/>
      <c r="AL10" s="615" t="s">
        <v>121</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20467</v>
      </c>
      <c r="BH10" s="611"/>
      <c r="BI10" s="611"/>
      <c r="BJ10" s="611"/>
      <c r="BK10" s="611"/>
      <c r="BL10" s="611"/>
      <c r="BM10" s="611"/>
      <c r="BN10" s="612"/>
      <c r="BO10" s="613">
        <v>1.7</v>
      </c>
      <c r="BP10" s="613"/>
      <c r="BQ10" s="613"/>
      <c r="BR10" s="613"/>
      <c r="BS10" s="614">
        <v>3436</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29029</v>
      </c>
      <c r="CS10" s="611"/>
      <c r="CT10" s="611"/>
      <c r="CU10" s="611"/>
      <c r="CV10" s="611"/>
      <c r="CW10" s="611"/>
      <c r="CX10" s="611"/>
      <c r="CY10" s="612"/>
      <c r="CZ10" s="613">
        <v>0.3</v>
      </c>
      <c r="DA10" s="613"/>
      <c r="DB10" s="613"/>
      <c r="DC10" s="613"/>
      <c r="DD10" s="619" t="s">
        <v>121</v>
      </c>
      <c r="DE10" s="611"/>
      <c r="DF10" s="611"/>
      <c r="DG10" s="611"/>
      <c r="DH10" s="611"/>
      <c r="DI10" s="611"/>
      <c r="DJ10" s="611"/>
      <c r="DK10" s="611"/>
      <c r="DL10" s="611"/>
      <c r="DM10" s="611"/>
      <c r="DN10" s="611"/>
      <c r="DO10" s="611"/>
      <c r="DP10" s="612"/>
      <c r="DQ10" s="619">
        <v>25614</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167024</v>
      </c>
      <c r="S11" s="611"/>
      <c r="T11" s="611"/>
      <c r="U11" s="611"/>
      <c r="V11" s="611"/>
      <c r="W11" s="611"/>
      <c r="X11" s="611"/>
      <c r="Y11" s="612"/>
      <c r="Z11" s="615">
        <v>1.5</v>
      </c>
      <c r="AA11" s="616"/>
      <c r="AB11" s="616"/>
      <c r="AC11" s="622"/>
      <c r="AD11" s="619">
        <v>167024</v>
      </c>
      <c r="AE11" s="611"/>
      <c r="AF11" s="611"/>
      <c r="AG11" s="611"/>
      <c r="AH11" s="611"/>
      <c r="AI11" s="611"/>
      <c r="AJ11" s="611"/>
      <c r="AK11" s="612"/>
      <c r="AL11" s="615">
        <v>3.6</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60363</v>
      </c>
      <c r="BH11" s="611"/>
      <c r="BI11" s="611"/>
      <c r="BJ11" s="611"/>
      <c r="BK11" s="611"/>
      <c r="BL11" s="611"/>
      <c r="BM11" s="611"/>
      <c r="BN11" s="612"/>
      <c r="BO11" s="613">
        <v>5.0999999999999996</v>
      </c>
      <c r="BP11" s="613"/>
      <c r="BQ11" s="613"/>
      <c r="BR11" s="613"/>
      <c r="BS11" s="614">
        <v>17230</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2219617</v>
      </c>
      <c r="CS11" s="611"/>
      <c r="CT11" s="611"/>
      <c r="CU11" s="611"/>
      <c r="CV11" s="611"/>
      <c r="CW11" s="611"/>
      <c r="CX11" s="611"/>
      <c r="CY11" s="612"/>
      <c r="CZ11" s="613">
        <v>20.399999999999999</v>
      </c>
      <c r="DA11" s="613"/>
      <c r="DB11" s="613"/>
      <c r="DC11" s="613"/>
      <c r="DD11" s="619">
        <v>601772</v>
      </c>
      <c r="DE11" s="611"/>
      <c r="DF11" s="611"/>
      <c r="DG11" s="611"/>
      <c r="DH11" s="611"/>
      <c r="DI11" s="611"/>
      <c r="DJ11" s="611"/>
      <c r="DK11" s="611"/>
      <c r="DL11" s="611"/>
      <c r="DM11" s="611"/>
      <c r="DN11" s="611"/>
      <c r="DO11" s="611"/>
      <c r="DP11" s="612"/>
      <c r="DQ11" s="619">
        <v>267307</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t="s">
        <v>121</v>
      </c>
      <c r="S12" s="611"/>
      <c r="T12" s="611"/>
      <c r="U12" s="611"/>
      <c r="V12" s="611"/>
      <c r="W12" s="611"/>
      <c r="X12" s="611"/>
      <c r="Y12" s="612"/>
      <c r="Z12" s="613" t="s">
        <v>121</v>
      </c>
      <c r="AA12" s="613"/>
      <c r="AB12" s="613"/>
      <c r="AC12" s="613"/>
      <c r="AD12" s="614" t="s">
        <v>121</v>
      </c>
      <c r="AE12" s="614"/>
      <c r="AF12" s="614"/>
      <c r="AG12" s="614"/>
      <c r="AH12" s="614"/>
      <c r="AI12" s="614"/>
      <c r="AJ12" s="614"/>
      <c r="AK12" s="614"/>
      <c r="AL12" s="615" t="s">
        <v>121</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565359</v>
      </c>
      <c r="BH12" s="611"/>
      <c r="BI12" s="611"/>
      <c r="BJ12" s="611"/>
      <c r="BK12" s="611"/>
      <c r="BL12" s="611"/>
      <c r="BM12" s="611"/>
      <c r="BN12" s="612"/>
      <c r="BO12" s="613">
        <v>47.4</v>
      </c>
      <c r="BP12" s="613"/>
      <c r="BQ12" s="613"/>
      <c r="BR12" s="613"/>
      <c r="BS12" s="614" t="s">
        <v>121</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1729192</v>
      </c>
      <c r="CS12" s="611"/>
      <c r="CT12" s="611"/>
      <c r="CU12" s="611"/>
      <c r="CV12" s="611"/>
      <c r="CW12" s="611"/>
      <c r="CX12" s="611"/>
      <c r="CY12" s="612"/>
      <c r="CZ12" s="613">
        <v>15.9</v>
      </c>
      <c r="DA12" s="613"/>
      <c r="DB12" s="613"/>
      <c r="DC12" s="613"/>
      <c r="DD12" s="619">
        <v>1451820</v>
      </c>
      <c r="DE12" s="611"/>
      <c r="DF12" s="611"/>
      <c r="DG12" s="611"/>
      <c r="DH12" s="611"/>
      <c r="DI12" s="611"/>
      <c r="DJ12" s="611"/>
      <c r="DK12" s="611"/>
      <c r="DL12" s="611"/>
      <c r="DM12" s="611"/>
      <c r="DN12" s="611"/>
      <c r="DO12" s="611"/>
      <c r="DP12" s="612"/>
      <c r="DQ12" s="619">
        <v>250970</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121</v>
      </c>
      <c r="S13" s="611"/>
      <c r="T13" s="611"/>
      <c r="U13" s="611"/>
      <c r="V13" s="611"/>
      <c r="W13" s="611"/>
      <c r="X13" s="611"/>
      <c r="Y13" s="612"/>
      <c r="Z13" s="613" t="s">
        <v>121</v>
      </c>
      <c r="AA13" s="613"/>
      <c r="AB13" s="613"/>
      <c r="AC13" s="613"/>
      <c r="AD13" s="614" t="s">
        <v>121</v>
      </c>
      <c r="AE13" s="614"/>
      <c r="AF13" s="614"/>
      <c r="AG13" s="614"/>
      <c r="AH13" s="614"/>
      <c r="AI13" s="614"/>
      <c r="AJ13" s="614"/>
      <c r="AK13" s="614"/>
      <c r="AL13" s="615" t="s">
        <v>121</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564999</v>
      </c>
      <c r="BH13" s="611"/>
      <c r="BI13" s="611"/>
      <c r="BJ13" s="611"/>
      <c r="BK13" s="611"/>
      <c r="BL13" s="611"/>
      <c r="BM13" s="611"/>
      <c r="BN13" s="612"/>
      <c r="BO13" s="613">
        <v>47.3</v>
      </c>
      <c r="BP13" s="613"/>
      <c r="BQ13" s="613"/>
      <c r="BR13" s="613"/>
      <c r="BS13" s="614" t="s">
        <v>121</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769233</v>
      </c>
      <c r="CS13" s="611"/>
      <c r="CT13" s="611"/>
      <c r="CU13" s="611"/>
      <c r="CV13" s="611"/>
      <c r="CW13" s="611"/>
      <c r="CX13" s="611"/>
      <c r="CY13" s="612"/>
      <c r="CZ13" s="613">
        <v>7.1</v>
      </c>
      <c r="DA13" s="613"/>
      <c r="DB13" s="613"/>
      <c r="DC13" s="613"/>
      <c r="DD13" s="619">
        <v>480563</v>
      </c>
      <c r="DE13" s="611"/>
      <c r="DF13" s="611"/>
      <c r="DG13" s="611"/>
      <c r="DH13" s="611"/>
      <c r="DI13" s="611"/>
      <c r="DJ13" s="611"/>
      <c r="DK13" s="611"/>
      <c r="DL13" s="611"/>
      <c r="DM13" s="611"/>
      <c r="DN13" s="611"/>
      <c r="DO13" s="611"/>
      <c r="DP13" s="612"/>
      <c r="DQ13" s="619">
        <v>410011</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121</v>
      </c>
      <c r="S14" s="611"/>
      <c r="T14" s="611"/>
      <c r="U14" s="611"/>
      <c r="V14" s="611"/>
      <c r="W14" s="611"/>
      <c r="X14" s="611"/>
      <c r="Y14" s="612"/>
      <c r="Z14" s="613" t="s">
        <v>121</v>
      </c>
      <c r="AA14" s="613"/>
      <c r="AB14" s="613"/>
      <c r="AC14" s="613"/>
      <c r="AD14" s="614" t="s">
        <v>121</v>
      </c>
      <c r="AE14" s="614"/>
      <c r="AF14" s="614"/>
      <c r="AG14" s="614"/>
      <c r="AH14" s="614"/>
      <c r="AI14" s="614"/>
      <c r="AJ14" s="614"/>
      <c r="AK14" s="614"/>
      <c r="AL14" s="615" t="s">
        <v>121</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24603</v>
      </c>
      <c r="BH14" s="611"/>
      <c r="BI14" s="611"/>
      <c r="BJ14" s="611"/>
      <c r="BK14" s="611"/>
      <c r="BL14" s="611"/>
      <c r="BM14" s="611"/>
      <c r="BN14" s="612"/>
      <c r="BO14" s="613">
        <v>2.1</v>
      </c>
      <c r="BP14" s="613"/>
      <c r="BQ14" s="613"/>
      <c r="BR14" s="613"/>
      <c r="BS14" s="614" t="s">
        <v>121</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206132</v>
      </c>
      <c r="CS14" s="611"/>
      <c r="CT14" s="611"/>
      <c r="CU14" s="611"/>
      <c r="CV14" s="611"/>
      <c r="CW14" s="611"/>
      <c r="CX14" s="611"/>
      <c r="CY14" s="612"/>
      <c r="CZ14" s="613">
        <v>1.9</v>
      </c>
      <c r="DA14" s="613"/>
      <c r="DB14" s="613"/>
      <c r="DC14" s="613"/>
      <c r="DD14" s="619">
        <v>14443</v>
      </c>
      <c r="DE14" s="611"/>
      <c r="DF14" s="611"/>
      <c r="DG14" s="611"/>
      <c r="DH14" s="611"/>
      <c r="DI14" s="611"/>
      <c r="DJ14" s="611"/>
      <c r="DK14" s="611"/>
      <c r="DL14" s="611"/>
      <c r="DM14" s="611"/>
      <c r="DN14" s="611"/>
      <c r="DO14" s="611"/>
      <c r="DP14" s="612"/>
      <c r="DQ14" s="619">
        <v>191467</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20184</v>
      </c>
      <c r="S15" s="611"/>
      <c r="T15" s="611"/>
      <c r="U15" s="611"/>
      <c r="V15" s="611"/>
      <c r="W15" s="611"/>
      <c r="X15" s="611"/>
      <c r="Y15" s="612"/>
      <c r="Z15" s="613">
        <v>0.2</v>
      </c>
      <c r="AA15" s="613"/>
      <c r="AB15" s="613"/>
      <c r="AC15" s="613"/>
      <c r="AD15" s="614">
        <v>20184</v>
      </c>
      <c r="AE15" s="614"/>
      <c r="AF15" s="614"/>
      <c r="AG15" s="614"/>
      <c r="AH15" s="614"/>
      <c r="AI15" s="614"/>
      <c r="AJ15" s="614"/>
      <c r="AK15" s="614"/>
      <c r="AL15" s="615">
        <v>0.4</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66732</v>
      </c>
      <c r="BH15" s="611"/>
      <c r="BI15" s="611"/>
      <c r="BJ15" s="611"/>
      <c r="BK15" s="611"/>
      <c r="BL15" s="611"/>
      <c r="BM15" s="611"/>
      <c r="BN15" s="612"/>
      <c r="BO15" s="613">
        <v>5.6</v>
      </c>
      <c r="BP15" s="613"/>
      <c r="BQ15" s="613"/>
      <c r="BR15" s="613"/>
      <c r="BS15" s="614" t="s">
        <v>121</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1072054</v>
      </c>
      <c r="CS15" s="611"/>
      <c r="CT15" s="611"/>
      <c r="CU15" s="611"/>
      <c r="CV15" s="611"/>
      <c r="CW15" s="611"/>
      <c r="CX15" s="611"/>
      <c r="CY15" s="612"/>
      <c r="CZ15" s="613">
        <v>9.9</v>
      </c>
      <c r="DA15" s="613"/>
      <c r="DB15" s="613"/>
      <c r="DC15" s="613"/>
      <c r="DD15" s="619">
        <v>13759</v>
      </c>
      <c r="DE15" s="611"/>
      <c r="DF15" s="611"/>
      <c r="DG15" s="611"/>
      <c r="DH15" s="611"/>
      <c r="DI15" s="611"/>
      <c r="DJ15" s="611"/>
      <c r="DK15" s="611"/>
      <c r="DL15" s="611"/>
      <c r="DM15" s="611"/>
      <c r="DN15" s="611"/>
      <c r="DO15" s="611"/>
      <c r="DP15" s="612"/>
      <c r="DQ15" s="619">
        <v>955501</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15689</v>
      </c>
      <c r="S16" s="611"/>
      <c r="T16" s="611"/>
      <c r="U16" s="611"/>
      <c r="V16" s="611"/>
      <c r="W16" s="611"/>
      <c r="X16" s="611"/>
      <c r="Y16" s="612"/>
      <c r="Z16" s="613">
        <v>0.1</v>
      </c>
      <c r="AA16" s="613"/>
      <c r="AB16" s="613"/>
      <c r="AC16" s="613"/>
      <c r="AD16" s="614">
        <v>15689</v>
      </c>
      <c r="AE16" s="614"/>
      <c r="AF16" s="614"/>
      <c r="AG16" s="614"/>
      <c r="AH16" s="614"/>
      <c r="AI16" s="614"/>
      <c r="AJ16" s="614"/>
      <c r="AK16" s="614"/>
      <c r="AL16" s="615">
        <v>0.3</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121</v>
      </c>
      <c r="BH16" s="611"/>
      <c r="BI16" s="611"/>
      <c r="BJ16" s="611"/>
      <c r="BK16" s="611"/>
      <c r="BL16" s="611"/>
      <c r="BM16" s="611"/>
      <c r="BN16" s="612"/>
      <c r="BO16" s="613" t="s">
        <v>121</v>
      </c>
      <c r="BP16" s="613"/>
      <c r="BQ16" s="613"/>
      <c r="BR16" s="613"/>
      <c r="BS16" s="614" t="s">
        <v>121</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121</v>
      </c>
      <c r="CS16" s="611"/>
      <c r="CT16" s="611"/>
      <c r="CU16" s="611"/>
      <c r="CV16" s="611"/>
      <c r="CW16" s="611"/>
      <c r="CX16" s="611"/>
      <c r="CY16" s="612"/>
      <c r="CZ16" s="613" t="s">
        <v>121</v>
      </c>
      <c r="DA16" s="613"/>
      <c r="DB16" s="613"/>
      <c r="DC16" s="613"/>
      <c r="DD16" s="619" t="s">
        <v>121</v>
      </c>
      <c r="DE16" s="611"/>
      <c r="DF16" s="611"/>
      <c r="DG16" s="611"/>
      <c r="DH16" s="611"/>
      <c r="DI16" s="611"/>
      <c r="DJ16" s="611"/>
      <c r="DK16" s="611"/>
      <c r="DL16" s="611"/>
      <c r="DM16" s="611"/>
      <c r="DN16" s="611"/>
      <c r="DO16" s="611"/>
      <c r="DP16" s="612"/>
      <c r="DQ16" s="619" t="s">
        <v>121</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29925</v>
      </c>
      <c r="S17" s="611"/>
      <c r="T17" s="611"/>
      <c r="U17" s="611"/>
      <c r="V17" s="611"/>
      <c r="W17" s="611"/>
      <c r="X17" s="611"/>
      <c r="Y17" s="612"/>
      <c r="Z17" s="613">
        <v>0.3</v>
      </c>
      <c r="AA17" s="613"/>
      <c r="AB17" s="613"/>
      <c r="AC17" s="613"/>
      <c r="AD17" s="614">
        <v>29925</v>
      </c>
      <c r="AE17" s="614"/>
      <c r="AF17" s="614"/>
      <c r="AG17" s="614"/>
      <c r="AH17" s="614"/>
      <c r="AI17" s="614"/>
      <c r="AJ17" s="614"/>
      <c r="AK17" s="614"/>
      <c r="AL17" s="615">
        <v>0.7</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121</v>
      </c>
      <c r="BH17" s="611"/>
      <c r="BI17" s="611"/>
      <c r="BJ17" s="611"/>
      <c r="BK17" s="611"/>
      <c r="BL17" s="611"/>
      <c r="BM17" s="611"/>
      <c r="BN17" s="612"/>
      <c r="BO17" s="613" t="s">
        <v>121</v>
      </c>
      <c r="BP17" s="613"/>
      <c r="BQ17" s="613"/>
      <c r="BR17" s="613"/>
      <c r="BS17" s="614" t="s">
        <v>121</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723176</v>
      </c>
      <c r="CS17" s="611"/>
      <c r="CT17" s="611"/>
      <c r="CU17" s="611"/>
      <c r="CV17" s="611"/>
      <c r="CW17" s="611"/>
      <c r="CX17" s="611"/>
      <c r="CY17" s="612"/>
      <c r="CZ17" s="613">
        <v>6.7</v>
      </c>
      <c r="DA17" s="613"/>
      <c r="DB17" s="613"/>
      <c r="DC17" s="613"/>
      <c r="DD17" s="619" t="s">
        <v>121</v>
      </c>
      <c r="DE17" s="611"/>
      <c r="DF17" s="611"/>
      <c r="DG17" s="611"/>
      <c r="DH17" s="611"/>
      <c r="DI17" s="611"/>
      <c r="DJ17" s="611"/>
      <c r="DK17" s="611"/>
      <c r="DL17" s="611"/>
      <c r="DM17" s="611"/>
      <c r="DN17" s="611"/>
      <c r="DO17" s="611"/>
      <c r="DP17" s="612"/>
      <c r="DQ17" s="619">
        <v>667263</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2242</v>
      </c>
      <c r="S18" s="611"/>
      <c r="T18" s="611"/>
      <c r="U18" s="611"/>
      <c r="V18" s="611"/>
      <c r="W18" s="611"/>
      <c r="X18" s="611"/>
      <c r="Y18" s="612"/>
      <c r="Z18" s="613">
        <v>0</v>
      </c>
      <c r="AA18" s="613"/>
      <c r="AB18" s="613"/>
      <c r="AC18" s="613"/>
      <c r="AD18" s="614">
        <v>2242</v>
      </c>
      <c r="AE18" s="614"/>
      <c r="AF18" s="614"/>
      <c r="AG18" s="614"/>
      <c r="AH18" s="614"/>
      <c r="AI18" s="614"/>
      <c r="AJ18" s="614"/>
      <c r="AK18" s="614"/>
      <c r="AL18" s="615">
        <v>0</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121</v>
      </c>
      <c r="BH18" s="611"/>
      <c r="BI18" s="611"/>
      <c r="BJ18" s="611"/>
      <c r="BK18" s="611"/>
      <c r="BL18" s="611"/>
      <c r="BM18" s="611"/>
      <c r="BN18" s="612"/>
      <c r="BO18" s="613" t="s">
        <v>121</v>
      </c>
      <c r="BP18" s="613"/>
      <c r="BQ18" s="613"/>
      <c r="BR18" s="613"/>
      <c r="BS18" s="614" t="s">
        <v>121</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121</v>
      </c>
      <c r="CS18" s="611"/>
      <c r="CT18" s="611"/>
      <c r="CU18" s="611"/>
      <c r="CV18" s="611"/>
      <c r="CW18" s="611"/>
      <c r="CX18" s="611"/>
      <c r="CY18" s="612"/>
      <c r="CZ18" s="613" t="s">
        <v>121</v>
      </c>
      <c r="DA18" s="613"/>
      <c r="DB18" s="613"/>
      <c r="DC18" s="613"/>
      <c r="DD18" s="619" t="s">
        <v>121</v>
      </c>
      <c r="DE18" s="611"/>
      <c r="DF18" s="611"/>
      <c r="DG18" s="611"/>
      <c r="DH18" s="611"/>
      <c r="DI18" s="611"/>
      <c r="DJ18" s="611"/>
      <c r="DK18" s="611"/>
      <c r="DL18" s="611"/>
      <c r="DM18" s="611"/>
      <c r="DN18" s="611"/>
      <c r="DO18" s="611"/>
      <c r="DP18" s="612"/>
      <c r="DQ18" s="619" t="s">
        <v>121</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26620</v>
      </c>
      <c r="S19" s="611"/>
      <c r="T19" s="611"/>
      <c r="U19" s="611"/>
      <c r="V19" s="611"/>
      <c r="W19" s="611"/>
      <c r="X19" s="611"/>
      <c r="Y19" s="612"/>
      <c r="Z19" s="613">
        <v>0.2</v>
      </c>
      <c r="AA19" s="613"/>
      <c r="AB19" s="613"/>
      <c r="AC19" s="613"/>
      <c r="AD19" s="614">
        <v>26620</v>
      </c>
      <c r="AE19" s="614"/>
      <c r="AF19" s="614"/>
      <c r="AG19" s="614"/>
      <c r="AH19" s="614"/>
      <c r="AI19" s="614"/>
      <c r="AJ19" s="614"/>
      <c r="AK19" s="614"/>
      <c r="AL19" s="615">
        <v>0.6</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2391</v>
      </c>
      <c r="BH19" s="611"/>
      <c r="BI19" s="611"/>
      <c r="BJ19" s="611"/>
      <c r="BK19" s="611"/>
      <c r="BL19" s="611"/>
      <c r="BM19" s="611"/>
      <c r="BN19" s="612"/>
      <c r="BO19" s="613">
        <v>0.2</v>
      </c>
      <c r="BP19" s="613"/>
      <c r="BQ19" s="613"/>
      <c r="BR19" s="613"/>
      <c r="BS19" s="614" t="s">
        <v>121</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121</v>
      </c>
      <c r="CS19" s="611"/>
      <c r="CT19" s="611"/>
      <c r="CU19" s="611"/>
      <c r="CV19" s="611"/>
      <c r="CW19" s="611"/>
      <c r="CX19" s="611"/>
      <c r="CY19" s="612"/>
      <c r="CZ19" s="613" t="s">
        <v>121</v>
      </c>
      <c r="DA19" s="613"/>
      <c r="DB19" s="613"/>
      <c r="DC19" s="613"/>
      <c r="DD19" s="619" t="s">
        <v>121</v>
      </c>
      <c r="DE19" s="611"/>
      <c r="DF19" s="611"/>
      <c r="DG19" s="611"/>
      <c r="DH19" s="611"/>
      <c r="DI19" s="611"/>
      <c r="DJ19" s="611"/>
      <c r="DK19" s="611"/>
      <c r="DL19" s="611"/>
      <c r="DM19" s="611"/>
      <c r="DN19" s="611"/>
      <c r="DO19" s="611"/>
      <c r="DP19" s="612"/>
      <c r="DQ19" s="619" t="s">
        <v>121</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1063</v>
      </c>
      <c r="S20" s="611"/>
      <c r="T20" s="611"/>
      <c r="U20" s="611"/>
      <c r="V20" s="611"/>
      <c r="W20" s="611"/>
      <c r="X20" s="611"/>
      <c r="Y20" s="612"/>
      <c r="Z20" s="613">
        <v>0</v>
      </c>
      <c r="AA20" s="613"/>
      <c r="AB20" s="613"/>
      <c r="AC20" s="613"/>
      <c r="AD20" s="614">
        <v>1063</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2391</v>
      </c>
      <c r="BH20" s="611"/>
      <c r="BI20" s="611"/>
      <c r="BJ20" s="611"/>
      <c r="BK20" s="611"/>
      <c r="BL20" s="611"/>
      <c r="BM20" s="611"/>
      <c r="BN20" s="612"/>
      <c r="BO20" s="613">
        <v>0.2</v>
      </c>
      <c r="BP20" s="613"/>
      <c r="BQ20" s="613"/>
      <c r="BR20" s="613"/>
      <c r="BS20" s="614" t="s">
        <v>121</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10859361</v>
      </c>
      <c r="CS20" s="611"/>
      <c r="CT20" s="611"/>
      <c r="CU20" s="611"/>
      <c r="CV20" s="611"/>
      <c r="CW20" s="611"/>
      <c r="CX20" s="611"/>
      <c r="CY20" s="612"/>
      <c r="CZ20" s="613">
        <v>100</v>
      </c>
      <c r="DA20" s="613"/>
      <c r="DB20" s="613"/>
      <c r="DC20" s="613"/>
      <c r="DD20" s="619">
        <v>2593460</v>
      </c>
      <c r="DE20" s="611"/>
      <c r="DF20" s="611"/>
      <c r="DG20" s="611"/>
      <c r="DH20" s="611"/>
      <c r="DI20" s="611"/>
      <c r="DJ20" s="611"/>
      <c r="DK20" s="611"/>
      <c r="DL20" s="611"/>
      <c r="DM20" s="611"/>
      <c r="DN20" s="611"/>
      <c r="DO20" s="611"/>
      <c r="DP20" s="612"/>
      <c r="DQ20" s="619">
        <v>5424559</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3219270</v>
      </c>
      <c r="S21" s="611"/>
      <c r="T21" s="611"/>
      <c r="U21" s="611"/>
      <c r="V21" s="611"/>
      <c r="W21" s="611"/>
      <c r="X21" s="611"/>
      <c r="Y21" s="612"/>
      <c r="Z21" s="613">
        <v>28.3</v>
      </c>
      <c r="AA21" s="613"/>
      <c r="AB21" s="613"/>
      <c r="AC21" s="613"/>
      <c r="AD21" s="614">
        <v>2942950</v>
      </c>
      <c r="AE21" s="614"/>
      <c r="AF21" s="614"/>
      <c r="AG21" s="614"/>
      <c r="AH21" s="614"/>
      <c r="AI21" s="614"/>
      <c r="AJ21" s="614"/>
      <c r="AK21" s="614"/>
      <c r="AL21" s="615">
        <v>64.099999999999994</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2391</v>
      </c>
      <c r="BH21" s="611"/>
      <c r="BI21" s="611"/>
      <c r="BJ21" s="611"/>
      <c r="BK21" s="611"/>
      <c r="BL21" s="611"/>
      <c r="BM21" s="611"/>
      <c r="BN21" s="612"/>
      <c r="BO21" s="613">
        <v>0.2</v>
      </c>
      <c r="BP21" s="613"/>
      <c r="BQ21" s="613"/>
      <c r="BR21" s="613"/>
      <c r="BS21" s="614" t="s">
        <v>121</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2942950</v>
      </c>
      <c r="S22" s="611"/>
      <c r="T22" s="611"/>
      <c r="U22" s="611"/>
      <c r="V22" s="611"/>
      <c r="W22" s="611"/>
      <c r="X22" s="611"/>
      <c r="Y22" s="612"/>
      <c r="Z22" s="613">
        <v>25.8</v>
      </c>
      <c r="AA22" s="613"/>
      <c r="AB22" s="613"/>
      <c r="AC22" s="613"/>
      <c r="AD22" s="614">
        <v>2942950</v>
      </c>
      <c r="AE22" s="614"/>
      <c r="AF22" s="614"/>
      <c r="AG22" s="614"/>
      <c r="AH22" s="614"/>
      <c r="AI22" s="614"/>
      <c r="AJ22" s="614"/>
      <c r="AK22" s="614"/>
      <c r="AL22" s="615">
        <v>64.099999999999994</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121</v>
      </c>
      <c r="BH22" s="611"/>
      <c r="BI22" s="611"/>
      <c r="BJ22" s="611"/>
      <c r="BK22" s="611"/>
      <c r="BL22" s="611"/>
      <c r="BM22" s="611"/>
      <c r="BN22" s="612"/>
      <c r="BO22" s="613" t="s">
        <v>121</v>
      </c>
      <c r="BP22" s="613"/>
      <c r="BQ22" s="613"/>
      <c r="BR22" s="613"/>
      <c r="BS22" s="614" t="s">
        <v>121</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276320</v>
      </c>
      <c r="S23" s="611"/>
      <c r="T23" s="611"/>
      <c r="U23" s="611"/>
      <c r="V23" s="611"/>
      <c r="W23" s="611"/>
      <c r="X23" s="611"/>
      <c r="Y23" s="612"/>
      <c r="Z23" s="613">
        <v>2.4</v>
      </c>
      <c r="AA23" s="613"/>
      <c r="AB23" s="613"/>
      <c r="AC23" s="613"/>
      <c r="AD23" s="614" t="s">
        <v>121</v>
      </c>
      <c r="AE23" s="614"/>
      <c r="AF23" s="614"/>
      <c r="AG23" s="614"/>
      <c r="AH23" s="614"/>
      <c r="AI23" s="614"/>
      <c r="AJ23" s="614"/>
      <c r="AK23" s="614"/>
      <c r="AL23" s="615" t="s">
        <v>121</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121</v>
      </c>
      <c r="BH23" s="611"/>
      <c r="BI23" s="611"/>
      <c r="BJ23" s="611"/>
      <c r="BK23" s="611"/>
      <c r="BL23" s="611"/>
      <c r="BM23" s="611"/>
      <c r="BN23" s="612"/>
      <c r="BO23" s="613" t="s">
        <v>121</v>
      </c>
      <c r="BP23" s="613"/>
      <c r="BQ23" s="613"/>
      <c r="BR23" s="613"/>
      <c r="BS23" s="614" t="s">
        <v>121</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9" t="s">
        <v>275</v>
      </c>
      <c r="DM23" s="640"/>
      <c r="DN23" s="640"/>
      <c r="DO23" s="640"/>
      <c r="DP23" s="640"/>
      <c r="DQ23" s="640"/>
      <c r="DR23" s="640"/>
      <c r="DS23" s="640"/>
      <c r="DT23" s="640"/>
      <c r="DU23" s="640"/>
      <c r="DV23" s="641"/>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121</v>
      </c>
      <c r="S24" s="611"/>
      <c r="T24" s="611"/>
      <c r="U24" s="611"/>
      <c r="V24" s="611"/>
      <c r="W24" s="611"/>
      <c r="X24" s="611"/>
      <c r="Y24" s="612"/>
      <c r="Z24" s="613" t="s">
        <v>121</v>
      </c>
      <c r="AA24" s="613"/>
      <c r="AB24" s="613"/>
      <c r="AC24" s="613"/>
      <c r="AD24" s="614" t="s">
        <v>121</v>
      </c>
      <c r="AE24" s="614"/>
      <c r="AF24" s="614"/>
      <c r="AG24" s="614"/>
      <c r="AH24" s="614"/>
      <c r="AI24" s="614"/>
      <c r="AJ24" s="614"/>
      <c r="AK24" s="614"/>
      <c r="AL24" s="615" t="s">
        <v>121</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121</v>
      </c>
      <c r="BH24" s="611"/>
      <c r="BI24" s="611"/>
      <c r="BJ24" s="611"/>
      <c r="BK24" s="611"/>
      <c r="BL24" s="611"/>
      <c r="BM24" s="611"/>
      <c r="BN24" s="612"/>
      <c r="BO24" s="613" t="s">
        <v>121</v>
      </c>
      <c r="BP24" s="613"/>
      <c r="BQ24" s="613"/>
      <c r="BR24" s="613"/>
      <c r="BS24" s="614" t="s">
        <v>121</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2647419</v>
      </c>
      <c r="CS24" s="600"/>
      <c r="CT24" s="600"/>
      <c r="CU24" s="600"/>
      <c r="CV24" s="600"/>
      <c r="CW24" s="600"/>
      <c r="CX24" s="600"/>
      <c r="CY24" s="601"/>
      <c r="CZ24" s="604">
        <v>24.4</v>
      </c>
      <c r="DA24" s="605"/>
      <c r="DB24" s="605"/>
      <c r="DC24" s="621"/>
      <c r="DD24" s="642">
        <v>2143952</v>
      </c>
      <c r="DE24" s="600"/>
      <c r="DF24" s="600"/>
      <c r="DG24" s="600"/>
      <c r="DH24" s="600"/>
      <c r="DI24" s="600"/>
      <c r="DJ24" s="600"/>
      <c r="DK24" s="601"/>
      <c r="DL24" s="642">
        <v>2068714</v>
      </c>
      <c r="DM24" s="600"/>
      <c r="DN24" s="600"/>
      <c r="DO24" s="600"/>
      <c r="DP24" s="600"/>
      <c r="DQ24" s="600"/>
      <c r="DR24" s="600"/>
      <c r="DS24" s="600"/>
      <c r="DT24" s="600"/>
      <c r="DU24" s="600"/>
      <c r="DV24" s="601"/>
      <c r="DW24" s="604">
        <v>44.9</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4846029</v>
      </c>
      <c r="S25" s="611"/>
      <c r="T25" s="611"/>
      <c r="U25" s="611"/>
      <c r="V25" s="611"/>
      <c r="W25" s="611"/>
      <c r="X25" s="611"/>
      <c r="Y25" s="612"/>
      <c r="Z25" s="613">
        <v>42.6</v>
      </c>
      <c r="AA25" s="613"/>
      <c r="AB25" s="613"/>
      <c r="AC25" s="613"/>
      <c r="AD25" s="614">
        <v>4569709</v>
      </c>
      <c r="AE25" s="614"/>
      <c r="AF25" s="614"/>
      <c r="AG25" s="614"/>
      <c r="AH25" s="614"/>
      <c r="AI25" s="614"/>
      <c r="AJ25" s="614"/>
      <c r="AK25" s="614"/>
      <c r="AL25" s="615">
        <v>99.5</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121</v>
      </c>
      <c r="BH25" s="611"/>
      <c r="BI25" s="611"/>
      <c r="BJ25" s="611"/>
      <c r="BK25" s="611"/>
      <c r="BL25" s="611"/>
      <c r="BM25" s="611"/>
      <c r="BN25" s="612"/>
      <c r="BO25" s="613" t="s">
        <v>121</v>
      </c>
      <c r="BP25" s="613"/>
      <c r="BQ25" s="613"/>
      <c r="BR25" s="613"/>
      <c r="BS25" s="614" t="s">
        <v>121</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1429742</v>
      </c>
      <c r="CS25" s="631"/>
      <c r="CT25" s="631"/>
      <c r="CU25" s="631"/>
      <c r="CV25" s="631"/>
      <c r="CW25" s="631"/>
      <c r="CX25" s="631"/>
      <c r="CY25" s="632"/>
      <c r="CZ25" s="615">
        <v>13.2</v>
      </c>
      <c r="DA25" s="643"/>
      <c r="DB25" s="643"/>
      <c r="DC25" s="645"/>
      <c r="DD25" s="619">
        <v>1322541</v>
      </c>
      <c r="DE25" s="631"/>
      <c r="DF25" s="631"/>
      <c r="DG25" s="631"/>
      <c r="DH25" s="631"/>
      <c r="DI25" s="631"/>
      <c r="DJ25" s="631"/>
      <c r="DK25" s="632"/>
      <c r="DL25" s="619">
        <v>1254964</v>
      </c>
      <c r="DM25" s="631"/>
      <c r="DN25" s="631"/>
      <c r="DO25" s="631"/>
      <c r="DP25" s="631"/>
      <c r="DQ25" s="631"/>
      <c r="DR25" s="631"/>
      <c r="DS25" s="631"/>
      <c r="DT25" s="631"/>
      <c r="DU25" s="631"/>
      <c r="DV25" s="632"/>
      <c r="DW25" s="615">
        <v>27.3</v>
      </c>
      <c r="DX25" s="643"/>
      <c r="DY25" s="643"/>
      <c r="DZ25" s="643"/>
      <c r="EA25" s="643"/>
      <c r="EB25" s="643"/>
      <c r="EC25" s="644"/>
    </row>
    <row r="26" spans="2:133" ht="11.25" customHeight="1" x14ac:dyDescent="0.15">
      <c r="B26" s="607" t="s">
        <v>283</v>
      </c>
      <c r="C26" s="608"/>
      <c r="D26" s="608"/>
      <c r="E26" s="608"/>
      <c r="F26" s="608"/>
      <c r="G26" s="608"/>
      <c r="H26" s="608"/>
      <c r="I26" s="608"/>
      <c r="J26" s="608"/>
      <c r="K26" s="608"/>
      <c r="L26" s="608"/>
      <c r="M26" s="608"/>
      <c r="N26" s="608"/>
      <c r="O26" s="608"/>
      <c r="P26" s="608"/>
      <c r="Q26" s="609"/>
      <c r="R26" s="610">
        <v>1278</v>
      </c>
      <c r="S26" s="611"/>
      <c r="T26" s="611"/>
      <c r="U26" s="611"/>
      <c r="V26" s="611"/>
      <c r="W26" s="611"/>
      <c r="X26" s="611"/>
      <c r="Y26" s="612"/>
      <c r="Z26" s="613">
        <v>0</v>
      </c>
      <c r="AA26" s="613"/>
      <c r="AB26" s="613"/>
      <c r="AC26" s="613"/>
      <c r="AD26" s="614">
        <v>1278</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121</v>
      </c>
      <c r="BH26" s="611"/>
      <c r="BI26" s="611"/>
      <c r="BJ26" s="611"/>
      <c r="BK26" s="611"/>
      <c r="BL26" s="611"/>
      <c r="BM26" s="611"/>
      <c r="BN26" s="612"/>
      <c r="BO26" s="613" t="s">
        <v>121</v>
      </c>
      <c r="BP26" s="613"/>
      <c r="BQ26" s="613"/>
      <c r="BR26" s="613"/>
      <c r="BS26" s="614" t="s">
        <v>121</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973629</v>
      </c>
      <c r="CS26" s="611"/>
      <c r="CT26" s="611"/>
      <c r="CU26" s="611"/>
      <c r="CV26" s="611"/>
      <c r="CW26" s="611"/>
      <c r="CX26" s="611"/>
      <c r="CY26" s="612"/>
      <c r="CZ26" s="615">
        <v>9</v>
      </c>
      <c r="DA26" s="643"/>
      <c r="DB26" s="643"/>
      <c r="DC26" s="645"/>
      <c r="DD26" s="619">
        <v>890213</v>
      </c>
      <c r="DE26" s="611"/>
      <c r="DF26" s="611"/>
      <c r="DG26" s="611"/>
      <c r="DH26" s="611"/>
      <c r="DI26" s="611"/>
      <c r="DJ26" s="611"/>
      <c r="DK26" s="612"/>
      <c r="DL26" s="619" t="s">
        <v>121</v>
      </c>
      <c r="DM26" s="611"/>
      <c r="DN26" s="611"/>
      <c r="DO26" s="611"/>
      <c r="DP26" s="611"/>
      <c r="DQ26" s="611"/>
      <c r="DR26" s="611"/>
      <c r="DS26" s="611"/>
      <c r="DT26" s="611"/>
      <c r="DU26" s="611"/>
      <c r="DV26" s="612"/>
      <c r="DW26" s="615" t="s">
        <v>121</v>
      </c>
      <c r="DX26" s="643"/>
      <c r="DY26" s="643"/>
      <c r="DZ26" s="643"/>
      <c r="EA26" s="643"/>
      <c r="EB26" s="643"/>
      <c r="EC26" s="644"/>
    </row>
    <row r="27" spans="2:133" ht="11.25" customHeight="1" x14ac:dyDescent="0.15">
      <c r="B27" s="607" t="s">
        <v>286</v>
      </c>
      <c r="C27" s="608"/>
      <c r="D27" s="608"/>
      <c r="E27" s="608"/>
      <c r="F27" s="608"/>
      <c r="G27" s="608"/>
      <c r="H27" s="608"/>
      <c r="I27" s="608"/>
      <c r="J27" s="608"/>
      <c r="K27" s="608"/>
      <c r="L27" s="608"/>
      <c r="M27" s="608"/>
      <c r="N27" s="608"/>
      <c r="O27" s="608"/>
      <c r="P27" s="608"/>
      <c r="Q27" s="609"/>
      <c r="R27" s="610">
        <v>61931</v>
      </c>
      <c r="S27" s="611"/>
      <c r="T27" s="611"/>
      <c r="U27" s="611"/>
      <c r="V27" s="611"/>
      <c r="W27" s="611"/>
      <c r="X27" s="611"/>
      <c r="Y27" s="612"/>
      <c r="Z27" s="613">
        <v>0.5</v>
      </c>
      <c r="AA27" s="613"/>
      <c r="AB27" s="613"/>
      <c r="AC27" s="613"/>
      <c r="AD27" s="614">
        <v>8923</v>
      </c>
      <c r="AE27" s="614"/>
      <c r="AF27" s="614"/>
      <c r="AG27" s="614"/>
      <c r="AH27" s="614"/>
      <c r="AI27" s="614"/>
      <c r="AJ27" s="614"/>
      <c r="AK27" s="614"/>
      <c r="AL27" s="615">
        <v>0.2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1193479</v>
      </c>
      <c r="BH27" s="611"/>
      <c r="BI27" s="611"/>
      <c r="BJ27" s="611"/>
      <c r="BK27" s="611"/>
      <c r="BL27" s="611"/>
      <c r="BM27" s="611"/>
      <c r="BN27" s="612"/>
      <c r="BO27" s="613">
        <v>100</v>
      </c>
      <c r="BP27" s="613"/>
      <c r="BQ27" s="613"/>
      <c r="BR27" s="613"/>
      <c r="BS27" s="614">
        <v>20666</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494501</v>
      </c>
      <c r="CS27" s="631"/>
      <c r="CT27" s="631"/>
      <c r="CU27" s="631"/>
      <c r="CV27" s="631"/>
      <c r="CW27" s="631"/>
      <c r="CX27" s="631"/>
      <c r="CY27" s="632"/>
      <c r="CZ27" s="615">
        <v>4.5999999999999996</v>
      </c>
      <c r="DA27" s="643"/>
      <c r="DB27" s="643"/>
      <c r="DC27" s="645"/>
      <c r="DD27" s="619">
        <v>154148</v>
      </c>
      <c r="DE27" s="631"/>
      <c r="DF27" s="631"/>
      <c r="DG27" s="631"/>
      <c r="DH27" s="631"/>
      <c r="DI27" s="631"/>
      <c r="DJ27" s="631"/>
      <c r="DK27" s="632"/>
      <c r="DL27" s="619">
        <v>146487</v>
      </c>
      <c r="DM27" s="631"/>
      <c r="DN27" s="631"/>
      <c r="DO27" s="631"/>
      <c r="DP27" s="631"/>
      <c r="DQ27" s="631"/>
      <c r="DR27" s="631"/>
      <c r="DS27" s="631"/>
      <c r="DT27" s="631"/>
      <c r="DU27" s="631"/>
      <c r="DV27" s="632"/>
      <c r="DW27" s="615">
        <v>3.2</v>
      </c>
      <c r="DX27" s="643"/>
      <c r="DY27" s="643"/>
      <c r="DZ27" s="643"/>
      <c r="EA27" s="643"/>
      <c r="EB27" s="643"/>
      <c r="EC27" s="644"/>
    </row>
    <row r="28" spans="2:133" ht="11.25" customHeight="1" x14ac:dyDescent="0.15">
      <c r="B28" s="607" t="s">
        <v>289</v>
      </c>
      <c r="C28" s="608"/>
      <c r="D28" s="608"/>
      <c r="E28" s="608"/>
      <c r="F28" s="608"/>
      <c r="G28" s="608"/>
      <c r="H28" s="608"/>
      <c r="I28" s="608"/>
      <c r="J28" s="608"/>
      <c r="K28" s="608"/>
      <c r="L28" s="608"/>
      <c r="M28" s="608"/>
      <c r="N28" s="608"/>
      <c r="O28" s="608"/>
      <c r="P28" s="608"/>
      <c r="Q28" s="609"/>
      <c r="R28" s="610">
        <v>99527</v>
      </c>
      <c r="S28" s="611"/>
      <c r="T28" s="611"/>
      <c r="U28" s="611"/>
      <c r="V28" s="611"/>
      <c r="W28" s="611"/>
      <c r="X28" s="611"/>
      <c r="Y28" s="612"/>
      <c r="Z28" s="613">
        <v>0.9</v>
      </c>
      <c r="AA28" s="613"/>
      <c r="AB28" s="613"/>
      <c r="AC28" s="613"/>
      <c r="AD28" s="614">
        <v>7997</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723176</v>
      </c>
      <c r="CS28" s="611"/>
      <c r="CT28" s="611"/>
      <c r="CU28" s="611"/>
      <c r="CV28" s="611"/>
      <c r="CW28" s="611"/>
      <c r="CX28" s="611"/>
      <c r="CY28" s="612"/>
      <c r="CZ28" s="615">
        <v>6.7</v>
      </c>
      <c r="DA28" s="643"/>
      <c r="DB28" s="643"/>
      <c r="DC28" s="645"/>
      <c r="DD28" s="619">
        <v>667263</v>
      </c>
      <c r="DE28" s="611"/>
      <c r="DF28" s="611"/>
      <c r="DG28" s="611"/>
      <c r="DH28" s="611"/>
      <c r="DI28" s="611"/>
      <c r="DJ28" s="611"/>
      <c r="DK28" s="612"/>
      <c r="DL28" s="619">
        <v>667263</v>
      </c>
      <c r="DM28" s="611"/>
      <c r="DN28" s="611"/>
      <c r="DO28" s="611"/>
      <c r="DP28" s="611"/>
      <c r="DQ28" s="611"/>
      <c r="DR28" s="611"/>
      <c r="DS28" s="611"/>
      <c r="DT28" s="611"/>
      <c r="DU28" s="611"/>
      <c r="DV28" s="612"/>
      <c r="DW28" s="615">
        <v>14.5</v>
      </c>
      <c r="DX28" s="643"/>
      <c r="DY28" s="643"/>
      <c r="DZ28" s="643"/>
      <c r="EA28" s="643"/>
      <c r="EB28" s="643"/>
      <c r="EC28" s="644"/>
    </row>
    <row r="29" spans="2:133" ht="11.25" customHeight="1" x14ac:dyDescent="0.15">
      <c r="B29" s="607" t="s">
        <v>291</v>
      </c>
      <c r="C29" s="608"/>
      <c r="D29" s="608"/>
      <c r="E29" s="608"/>
      <c r="F29" s="608"/>
      <c r="G29" s="608"/>
      <c r="H29" s="608"/>
      <c r="I29" s="608"/>
      <c r="J29" s="608"/>
      <c r="K29" s="608"/>
      <c r="L29" s="608"/>
      <c r="M29" s="608"/>
      <c r="N29" s="608"/>
      <c r="O29" s="608"/>
      <c r="P29" s="608"/>
      <c r="Q29" s="609"/>
      <c r="R29" s="610">
        <v>19573</v>
      </c>
      <c r="S29" s="611"/>
      <c r="T29" s="611"/>
      <c r="U29" s="611"/>
      <c r="V29" s="611"/>
      <c r="W29" s="611"/>
      <c r="X29" s="611"/>
      <c r="Y29" s="612"/>
      <c r="Z29" s="613">
        <v>0.2</v>
      </c>
      <c r="AA29" s="613"/>
      <c r="AB29" s="613"/>
      <c r="AC29" s="613"/>
      <c r="AD29" s="614">
        <v>128</v>
      </c>
      <c r="AE29" s="614"/>
      <c r="AF29" s="614"/>
      <c r="AG29" s="614"/>
      <c r="AH29" s="614"/>
      <c r="AI29" s="614"/>
      <c r="AJ29" s="614"/>
      <c r="AK29" s="614"/>
      <c r="AL29" s="615">
        <v>0</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722745</v>
      </c>
      <c r="CS29" s="631"/>
      <c r="CT29" s="631"/>
      <c r="CU29" s="631"/>
      <c r="CV29" s="631"/>
      <c r="CW29" s="631"/>
      <c r="CX29" s="631"/>
      <c r="CY29" s="632"/>
      <c r="CZ29" s="615">
        <v>6.7</v>
      </c>
      <c r="DA29" s="643"/>
      <c r="DB29" s="643"/>
      <c r="DC29" s="645"/>
      <c r="DD29" s="619">
        <v>666832</v>
      </c>
      <c r="DE29" s="631"/>
      <c r="DF29" s="631"/>
      <c r="DG29" s="631"/>
      <c r="DH29" s="631"/>
      <c r="DI29" s="631"/>
      <c r="DJ29" s="631"/>
      <c r="DK29" s="632"/>
      <c r="DL29" s="619">
        <v>666832</v>
      </c>
      <c r="DM29" s="631"/>
      <c r="DN29" s="631"/>
      <c r="DO29" s="631"/>
      <c r="DP29" s="631"/>
      <c r="DQ29" s="631"/>
      <c r="DR29" s="631"/>
      <c r="DS29" s="631"/>
      <c r="DT29" s="631"/>
      <c r="DU29" s="631"/>
      <c r="DV29" s="632"/>
      <c r="DW29" s="615">
        <v>14.5</v>
      </c>
      <c r="DX29" s="643"/>
      <c r="DY29" s="643"/>
      <c r="DZ29" s="643"/>
      <c r="EA29" s="643"/>
      <c r="EB29" s="643"/>
      <c r="EC29" s="644"/>
    </row>
    <row r="30" spans="2:133" ht="11.25" customHeight="1" x14ac:dyDescent="0.15">
      <c r="B30" s="607" t="s">
        <v>293</v>
      </c>
      <c r="C30" s="608"/>
      <c r="D30" s="608"/>
      <c r="E30" s="608"/>
      <c r="F30" s="608"/>
      <c r="G30" s="608"/>
      <c r="H30" s="608"/>
      <c r="I30" s="608"/>
      <c r="J30" s="608"/>
      <c r="K30" s="608"/>
      <c r="L30" s="608"/>
      <c r="M30" s="608"/>
      <c r="N30" s="608"/>
      <c r="O30" s="608"/>
      <c r="P30" s="608"/>
      <c r="Q30" s="609"/>
      <c r="R30" s="610">
        <v>1219340</v>
      </c>
      <c r="S30" s="611"/>
      <c r="T30" s="611"/>
      <c r="U30" s="611"/>
      <c r="V30" s="611"/>
      <c r="W30" s="611"/>
      <c r="X30" s="611"/>
      <c r="Y30" s="612"/>
      <c r="Z30" s="613">
        <v>10.7</v>
      </c>
      <c r="AA30" s="613"/>
      <c r="AB30" s="613"/>
      <c r="AC30" s="613"/>
      <c r="AD30" s="614" t="s">
        <v>121</v>
      </c>
      <c r="AE30" s="614"/>
      <c r="AF30" s="614"/>
      <c r="AG30" s="614"/>
      <c r="AH30" s="614"/>
      <c r="AI30" s="614"/>
      <c r="AJ30" s="614"/>
      <c r="AK30" s="614"/>
      <c r="AL30" s="615" t="s">
        <v>121</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698558</v>
      </c>
      <c r="CS30" s="611"/>
      <c r="CT30" s="611"/>
      <c r="CU30" s="611"/>
      <c r="CV30" s="611"/>
      <c r="CW30" s="611"/>
      <c r="CX30" s="611"/>
      <c r="CY30" s="612"/>
      <c r="CZ30" s="615">
        <v>6.4</v>
      </c>
      <c r="DA30" s="643"/>
      <c r="DB30" s="643"/>
      <c r="DC30" s="645"/>
      <c r="DD30" s="619">
        <v>643884</v>
      </c>
      <c r="DE30" s="611"/>
      <c r="DF30" s="611"/>
      <c r="DG30" s="611"/>
      <c r="DH30" s="611"/>
      <c r="DI30" s="611"/>
      <c r="DJ30" s="611"/>
      <c r="DK30" s="612"/>
      <c r="DL30" s="619">
        <v>643884</v>
      </c>
      <c r="DM30" s="611"/>
      <c r="DN30" s="611"/>
      <c r="DO30" s="611"/>
      <c r="DP30" s="611"/>
      <c r="DQ30" s="611"/>
      <c r="DR30" s="611"/>
      <c r="DS30" s="611"/>
      <c r="DT30" s="611"/>
      <c r="DU30" s="611"/>
      <c r="DV30" s="612"/>
      <c r="DW30" s="615">
        <v>14</v>
      </c>
      <c r="DX30" s="643"/>
      <c r="DY30" s="643"/>
      <c r="DZ30" s="643"/>
      <c r="EA30" s="643"/>
      <c r="EB30" s="643"/>
      <c r="EC30" s="644"/>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121</v>
      </c>
      <c r="S31" s="611"/>
      <c r="T31" s="611"/>
      <c r="U31" s="611"/>
      <c r="V31" s="611"/>
      <c r="W31" s="611"/>
      <c r="X31" s="611"/>
      <c r="Y31" s="612"/>
      <c r="Z31" s="613" t="s">
        <v>121</v>
      </c>
      <c r="AA31" s="613"/>
      <c r="AB31" s="613"/>
      <c r="AC31" s="613"/>
      <c r="AD31" s="614" t="s">
        <v>121</v>
      </c>
      <c r="AE31" s="614"/>
      <c r="AF31" s="614"/>
      <c r="AG31" s="614"/>
      <c r="AH31" s="614"/>
      <c r="AI31" s="614"/>
      <c r="AJ31" s="614"/>
      <c r="AK31" s="614"/>
      <c r="AL31" s="615" t="s">
        <v>121</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99.4</v>
      </c>
      <c r="BH31" s="654"/>
      <c r="BI31" s="654"/>
      <c r="BJ31" s="654"/>
      <c r="BK31" s="654"/>
      <c r="BL31" s="654"/>
      <c r="BM31" s="605">
        <v>98.6</v>
      </c>
      <c r="BN31" s="654"/>
      <c r="BO31" s="654"/>
      <c r="BP31" s="654"/>
      <c r="BQ31" s="655"/>
      <c r="BR31" s="657">
        <v>99.3</v>
      </c>
      <c r="BS31" s="654"/>
      <c r="BT31" s="654"/>
      <c r="BU31" s="654"/>
      <c r="BV31" s="654"/>
      <c r="BW31" s="654"/>
      <c r="BX31" s="605">
        <v>98.5</v>
      </c>
      <c r="BY31" s="654"/>
      <c r="BZ31" s="654"/>
      <c r="CA31" s="654"/>
      <c r="CB31" s="655"/>
      <c r="CD31" s="650"/>
      <c r="CE31" s="651"/>
      <c r="CF31" s="607" t="s">
        <v>300</v>
      </c>
      <c r="CG31" s="608"/>
      <c r="CH31" s="608"/>
      <c r="CI31" s="608"/>
      <c r="CJ31" s="608"/>
      <c r="CK31" s="608"/>
      <c r="CL31" s="608"/>
      <c r="CM31" s="608"/>
      <c r="CN31" s="608"/>
      <c r="CO31" s="608"/>
      <c r="CP31" s="608"/>
      <c r="CQ31" s="609"/>
      <c r="CR31" s="610">
        <v>24187</v>
      </c>
      <c r="CS31" s="631"/>
      <c r="CT31" s="631"/>
      <c r="CU31" s="631"/>
      <c r="CV31" s="631"/>
      <c r="CW31" s="631"/>
      <c r="CX31" s="631"/>
      <c r="CY31" s="632"/>
      <c r="CZ31" s="615">
        <v>0.2</v>
      </c>
      <c r="DA31" s="643"/>
      <c r="DB31" s="643"/>
      <c r="DC31" s="645"/>
      <c r="DD31" s="619">
        <v>22948</v>
      </c>
      <c r="DE31" s="631"/>
      <c r="DF31" s="631"/>
      <c r="DG31" s="631"/>
      <c r="DH31" s="631"/>
      <c r="DI31" s="631"/>
      <c r="DJ31" s="631"/>
      <c r="DK31" s="632"/>
      <c r="DL31" s="619">
        <v>22948</v>
      </c>
      <c r="DM31" s="631"/>
      <c r="DN31" s="631"/>
      <c r="DO31" s="631"/>
      <c r="DP31" s="631"/>
      <c r="DQ31" s="631"/>
      <c r="DR31" s="631"/>
      <c r="DS31" s="631"/>
      <c r="DT31" s="631"/>
      <c r="DU31" s="631"/>
      <c r="DV31" s="632"/>
      <c r="DW31" s="615">
        <v>0.5</v>
      </c>
      <c r="DX31" s="643"/>
      <c r="DY31" s="643"/>
      <c r="DZ31" s="643"/>
      <c r="EA31" s="643"/>
      <c r="EB31" s="643"/>
      <c r="EC31" s="644"/>
    </row>
    <row r="32" spans="2:133" ht="11.25" customHeight="1" x14ac:dyDescent="0.15">
      <c r="B32" s="607" t="s">
        <v>301</v>
      </c>
      <c r="C32" s="608"/>
      <c r="D32" s="608"/>
      <c r="E32" s="608"/>
      <c r="F32" s="608"/>
      <c r="G32" s="608"/>
      <c r="H32" s="608"/>
      <c r="I32" s="608"/>
      <c r="J32" s="608"/>
      <c r="K32" s="608"/>
      <c r="L32" s="608"/>
      <c r="M32" s="608"/>
      <c r="N32" s="608"/>
      <c r="O32" s="608"/>
      <c r="P32" s="608"/>
      <c r="Q32" s="609"/>
      <c r="R32" s="610">
        <v>1815880</v>
      </c>
      <c r="S32" s="611"/>
      <c r="T32" s="611"/>
      <c r="U32" s="611"/>
      <c r="V32" s="611"/>
      <c r="W32" s="611"/>
      <c r="X32" s="611"/>
      <c r="Y32" s="612"/>
      <c r="Z32" s="613">
        <v>15.9</v>
      </c>
      <c r="AA32" s="613"/>
      <c r="AB32" s="613"/>
      <c r="AC32" s="613"/>
      <c r="AD32" s="614" t="s">
        <v>121</v>
      </c>
      <c r="AE32" s="614"/>
      <c r="AF32" s="614"/>
      <c r="AG32" s="614"/>
      <c r="AH32" s="614"/>
      <c r="AI32" s="614"/>
      <c r="AJ32" s="614"/>
      <c r="AK32" s="614"/>
      <c r="AL32" s="615" t="s">
        <v>121</v>
      </c>
      <c r="AM32" s="616"/>
      <c r="AN32" s="616"/>
      <c r="AO32" s="617"/>
      <c r="AP32" s="660"/>
      <c r="AQ32" s="661"/>
      <c r="AR32" s="661"/>
      <c r="AS32" s="661"/>
      <c r="AT32" s="665"/>
      <c r="AU32" s="196" t="s">
        <v>302</v>
      </c>
      <c r="AX32" s="607" t="s">
        <v>303</v>
      </c>
      <c r="AY32" s="608"/>
      <c r="AZ32" s="608"/>
      <c r="BA32" s="608"/>
      <c r="BB32" s="608"/>
      <c r="BC32" s="608"/>
      <c r="BD32" s="608"/>
      <c r="BE32" s="608"/>
      <c r="BF32" s="609"/>
      <c r="BG32" s="667">
        <v>99.3</v>
      </c>
      <c r="BH32" s="631"/>
      <c r="BI32" s="631"/>
      <c r="BJ32" s="631"/>
      <c r="BK32" s="631"/>
      <c r="BL32" s="631"/>
      <c r="BM32" s="616">
        <v>98.6</v>
      </c>
      <c r="BN32" s="631"/>
      <c r="BO32" s="631"/>
      <c r="BP32" s="631"/>
      <c r="BQ32" s="656"/>
      <c r="BR32" s="667">
        <v>99.1</v>
      </c>
      <c r="BS32" s="631"/>
      <c r="BT32" s="631"/>
      <c r="BU32" s="631"/>
      <c r="BV32" s="631"/>
      <c r="BW32" s="631"/>
      <c r="BX32" s="616">
        <v>98.5</v>
      </c>
      <c r="BY32" s="631"/>
      <c r="BZ32" s="631"/>
      <c r="CA32" s="631"/>
      <c r="CB32" s="656"/>
      <c r="CD32" s="652"/>
      <c r="CE32" s="653"/>
      <c r="CF32" s="607" t="s">
        <v>304</v>
      </c>
      <c r="CG32" s="608"/>
      <c r="CH32" s="608"/>
      <c r="CI32" s="608"/>
      <c r="CJ32" s="608"/>
      <c r="CK32" s="608"/>
      <c r="CL32" s="608"/>
      <c r="CM32" s="608"/>
      <c r="CN32" s="608"/>
      <c r="CO32" s="608"/>
      <c r="CP32" s="608"/>
      <c r="CQ32" s="609"/>
      <c r="CR32" s="610">
        <v>431</v>
      </c>
      <c r="CS32" s="611"/>
      <c r="CT32" s="611"/>
      <c r="CU32" s="611"/>
      <c r="CV32" s="611"/>
      <c r="CW32" s="611"/>
      <c r="CX32" s="611"/>
      <c r="CY32" s="612"/>
      <c r="CZ32" s="615">
        <v>0</v>
      </c>
      <c r="DA32" s="643"/>
      <c r="DB32" s="643"/>
      <c r="DC32" s="645"/>
      <c r="DD32" s="619">
        <v>431</v>
      </c>
      <c r="DE32" s="611"/>
      <c r="DF32" s="611"/>
      <c r="DG32" s="611"/>
      <c r="DH32" s="611"/>
      <c r="DI32" s="611"/>
      <c r="DJ32" s="611"/>
      <c r="DK32" s="612"/>
      <c r="DL32" s="619">
        <v>431</v>
      </c>
      <c r="DM32" s="611"/>
      <c r="DN32" s="611"/>
      <c r="DO32" s="611"/>
      <c r="DP32" s="611"/>
      <c r="DQ32" s="611"/>
      <c r="DR32" s="611"/>
      <c r="DS32" s="611"/>
      <c r="DT32" s="611"/>
      <c r="DU32" s="611"/>
      <c r="DV32" s="612"/>
      <c r="DW32" s="615">
        <v>0</v>
      </c>
      <c r="DX32" s="643"/>
      <c r="DY32" s="643"/>
      <c r="DZ32" s="643"/>
      <c r="EA32" s="643"/>
      <c r="EB32" s="643"/>
      <c r="EC32" s="644"/>
    </row>
    <row r="33" spans="2:133" ht="11.25" customHeight="1" x14ac:dyDescent="0.15">
      <c r="B33" s="607" t="s">
        <v>305</v>
      </c>
      <c r="C33" s="608"/>
      <c r="D33" s="608"/>
      <c r="E33" s="608"/>
      <c r="F33" s="608"/>
      <c r="G33" s="608"/>
      <c r="H33" s="608"/>
      <c r="I33" s="608"/>
      <c r="J33" s="608"/>
      <c r="K33" s="608"/>
      <c r="L33" s="608"/>
      <c r="M33" s="608"/>
      <c r="N33" s="608"/>
      <c r="O33" s="608"/>
      <c r="P33" s="608"/>
      <c r="Q33" s="609"/>
      <c r="R33" s="610">
        <v>159123</v>
      </c>
      <c r="S33" s="611"/>
      <c r="T33" s="611"/>
      <c r="U33" s="611"/>
      <c r="V33" s="611"/>
      <c r="W33" s="611"/>
      <c r="X33" s="611"/>
      <c r="Y33" s="612"/>
      <c r="Z33" s="613">
        <v>1.4</v>
      </c>
      <c r="AA33" s="613"/>
      <c r="AB33" s="613"/>
      <c r="AC33" s="613"/>
      <c r="AD33" s="614">
        <v>5410</v>
      </c>
      <c r="AE33" s="614"/>
      <c r="AF33" s="614"/>
      <c r="AG33" s="614"/>
      <c r="AH33" s="614"/>
      <c r="AI33" s="614"/>
      <c r="AJ33" s="614"/>
      <c r="AK33" s="614"/>
      <c r="AL33" s="615">
        <v>0.1</v>
      </c>
      <c r="AM33" s="616"/>
      <c r="AN33" s="616"/>
      <c r="AO33" s="617"/>
      <c r="AP33" s="662"/>
      <c r="AQ33" s="663"/>
      <c r="AR33" s="663"/>
      <c r="AS33" s="663"/>
      <c r="AT33" s="666"/>
      <c r="AU33" s="201"/>
      <c r="AV33" s="201"/>
      <c r="AW33" s="201"/>
      <c r="AX33" s="633" t="s">
        <v>306</v>
      </c>
      <c r="AY33" s="634"/>
      <c r="AZ33" s="634"/>
      <c r="BA33" s="634"/>
      <c r="BB33" s="634"/>
      <c r="BC33" s="634"/>
      <c r="BD33" s="634"/>
      <c r="BE33" s="634"/>
      <c r="BF33" s="635"/>
      <c r="BG33" s="668">
        <v>99.4</v>
      </c>
      <c r="BH33" s="669"/>
      <c r="BI33" s="669"/>
      <c r="BJ33" s="669"/>
      <c r="BK33" s="669"/>
      <c r="BL33" s="669"/>
      <c r="BM33" s="670">
        <v>98.5</v>
      </c>
      <c r="BN33" s="669"/>
      <c r="BO33" s="669"/>
      <c r="BP33" s="669"/>
      <c r="BQ33" s="671"/>
      <c r="BR33" s="668">
        <v>99.3</v>
      </c>
      <c r="BS33" s="669"/>
      <c r="BT33" s="669"/>
      <c r="BU33" s="669"/>
      <c r="BV33" s="669"/>
      <c r="BW33" s="669"/>
      <c r="BX33" s="670">
        <v>98.3</v>
      </c>
      <c r="BY33" s="669"/>
      <c r="BZ33" s="669"/>
      <c r="CA33" s="669"/>
      <c r="CB33" s="671"/>
      <c r="CD33" s="607" t="s">
        <v>307</v>
      </c>
      <c r="CE33" s="608"/>
      <c r="CF33" s="608"/>
      <c r="CG33" s="608"/>
      <c r="CH33" s="608"/>
      <c r="CI33" s="608"/>
      <c r="CJ33" s="608"/>
      <c r="CK33" s="608"/>
      <c r="CL33" s="608"/>
      <c r="CM33" s="608"/>
      <c r="CN33" s="608"/>
      <c r="CO33" s="608"/>
      <c r="CP33" s="608"/>
      <c r="CQ33" s="609"/>
      <c r="CR33" s="610">
        <v>5618482</v>
      </c>
      <c r="CS33" s="631"/>
      <c r="CT33" s="631"/>
      <c r="CU33" s="631"/>
      <c r="CV33" s="631"/>
      <c r="CW33" s="631"/>
      <c r="CX33" s="631"/>
      <c r="CY33" s="632"/>
      <c r="CZ33" s="615">
        <v>51.7</v>
      </c>
      <c r="DA33" s="643"/>
      <c r="DB33" s="643"/>
      <c r="DC33" s="645"/>
      <c r="DD33" s="619">
        <v>2898419</v>
      </c>
      <c r="DE33" s="631"/>
      <c r="DF33" s="631"/>
      <c r="DG33" s="631"/>
      <c r="DH33" s="631"/>
      <c r="DI33" s="631"/>
      <c r="DJ33" s="631"/>
      <c r="DK33" s="632"/>
      <c r="DL33" s="619">
        <v>1980581</v>
      </c>
      <c r="DM33" s="631"/>
      <c r="DN33" s="631"/>
      <c r="DO33" s="631"/>
      <c r="DP33" s="631"/>
      <c r="DQ33" s="631"/>
      <c r="DR33" s="631"/>
      <c r="DS33" s="631"/>
      <c r="DT33" s="631"/>
      <c r="DU33" s="631"/>
      <c r="DV33" s="632"/>
      <c r="DW33" s="615">
        <v>43</v>
      </c>
      <c r="DX33" s="643"/>
      <c r="DY33" s="643"/>
      <c r="DZ33" s="643"/>
      <c r="EA33" s="643"/>
      <c r="EB33" s="643"/>
      <c r="EC33" s="644"/>
    </row>
    <row r="34" spans="2:133" ht="11.25" customHeight="1" x14ac:dyDescent="0.15">
      <c r="B34" s="607" t="s">
        <v>308</v>
      </c>
      <c r="C34" s="608"/>
      <c r="D34" s="608"/>
      <c r="E34" s="608"/>
      <c r="F34" s="608"/>
      <c r="G34" s="608"/>
      <c r="H34" s="608"/>
      <c r="I34" s="608"/>
      <c r="J34" s="608"/>
      <c r="K34" s="608"/>
      <c r="L34" s="608"/>
      <c r="M34" s="608"/>
      <c r="N34" s="608"/>
      <c r="O34" s="608"/>
      <c r="P34" s="608"/>
      <c r="Q34" s="609"/>
      <c r="R34" s="610">
        <v>522910</v>
      </c>
      <c r="S34" s="611"/>
      <c r="T34" s="611"/>
      <c r="U34" s="611"/>
      <c r="V34" s="611"/>
      <c r="W34" s="611"/>
      <c r="X34" s="611"/>
      <c r="Y34" s="612"/>
      <c r="Z34" s="613">
        <v>4.5999999999999996</v>
      </c>
      <c r="AA34" s="613"/>
      <c r="AB34" s="613"/>
      <c r="AC34" s="613"/>
      <c r="AD34" s="614" t="s">
        <v>121</v>
      </c>
      <c r="AE34" s="614"/>
      <c r="AF34" s="614"/>
      <c r="AG34" s="614"/>
      <c r="AH34" s="614"/>
      <c r="AI34" s="614"/>
      <c r="AJ34" s="614"/>
      <c r="AK34" s="614"/>
      <c r="AL34" s="615" t="s">
        <v>121</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1415511</v>
      </c>
      <c r="CS34" s="611"/>
      <c r="CT34" s="611"/>
      <c r="CU34" s="611"/>
      <c r="CV34" s="611"/>
      <c r="CW34" s="611"/>
      <c r="CX34" s="611"/>
      <c r="CY34" s="612"/>
      <c r="CZ34" s="615">
        <v>13</v>
      </c>
      <c r="DA34" s="643"/>
      <c r="DB34" s="643"/>
      <c r="DC34" s="645"/>
      <c r="DD34" s="619">
        <v>1059945</v>
      </c>
      <c r="DE34" s="611"/>
      <c r="DF34" s="611"/>
      <c r="DG34" s="611"/>
      <c r="DH34" s="611"/>
      <c r="DI34" s="611"/>
      <c r="DJ34" s="611"/>
      <c r="DK34" s="612"/>
      <c r="DL34" s="619">
        <v>840243</v>
      </c>
      <c r="DM34" s="611"/>
      <c r="DN34" s="611"/>
      <c r="DO34" s="611"/>
      <c r="DP34" s="611"/>
      <c r="DQ34" s="611"/>
      <c r="DR34" s="611"/>
      <c r="DS34" s="611"/>
      <c r="DT34" s="611"/>
      <c r="DU34" s="611"/>
      <c r="DV34" s="612"/>
      <c r="DW34" s="615">
        <v>18.3</v>
      </c>
      <c r="DX34" s="643"/>
      <c r="DY34" s="643"/>
      <c r="DZ34" s="643"/>
      <c r="EA34" s="643"/>
      <c r="EB34" s="643"/>
      <c r="EC34" s="644"/>
    </row>
    <row r="35" spans="2:133" ht="11.25" customHeight="1" x14ac:dyDescent="0.15">
      <c r="B35" s="607" t="s">
        <v>310</v>
      </c>
      <c r="C35" s="608"/>
      <c r="D35" s="608"/>
      <c r="E35" s="608"/>
      <c r="F35" s="608"/>
      <c r="G35" s="608"/>
      <c r="H35" s="608"/>
      <c r="I35" s="608"/>
      <c r="J35" s="608"/>
      <c r="K35" s="608"/>
      <c r="L35" s="608"/>
      <c r="M35" s="608"/>
      <c r="N35" s="608"/>
      <c r="O35" s="608"/>
      <c r="P35" s="608"/>
      <c r="Q35" s="609"/>
      <c r="R35" s="610">
        <v>308899</v>
      </c>
      <c r="S35" s="611"/>
      <c r="T35" s="611"/>
      <c r="U35" s="611"/>
      <c r="V35" s="611"/>
      <c r="W35" s="611"/>
      <c r="X35" s="611"/>
      <c r="Y35" s="612"/>
      <c r="Z35" s="613">
        <v>2.7</v>
      </c>
      <c r="AA35" s="613"/>
      <c r="AB35" s="613"/>
      <c r="AC35" s="613"/>
      <c r="AD35" s="614" t="s">
        <v>121</v>
      </c>
      <c r="AE35" s="614"/>
      <c r="AF35" s="614"/>
      <c r="AG35" s="614"/>
      <c r="AH35" s="614"/>
      <c r="AI35" s="614"/>
      <c r="AJ35" s="614"/>
      <c r="AK35" s="614"/>
      <c r="AL35" s="615" t="s">
        <v>121</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124482</v>
      </c>
      <c r="CS35" s="631"/>
      <c r="CT35" s="631"/>
      <c r="CU35" s="631"/>
      <c r="CV35" s="631"/>
      <c r="CW35" s="631"/>
      <c r="CX35" s="631"/>
      <c r="CY35" s="632"/>
      <c r="CZ35" s="615">
        <v>1.1000000000000001</v>
      </c>
      <c r="DA35" s="643"/>
      <c r="DB35" s="643"/>
      <c r="DC35" s="645"/>
      <c r="DD35" s="619">
        <v>103009</v>
      </c>
      <c r="DE35" s="631"/>
      <c r="DF35" s="631"/>
      <c r="DG35" s="631"/>
      <c r="DH35" s="631"/>
      <c r="DI35" s="631"/>
      <c r="DJ35" s="631"/>
      <c r="DK35" s="632"/>
      <c r="DL35" s="619">
        <v>95712</v>
      </c>
      <c r="DM35" s="631"/>
      <c r="DN35" s="631"/>
      <c r="DO35" s="631"/>
      <c r="DP35" s="631"/>
      <c r="DQ35" s="631"/>
      <c r="DR35" s="631"/>
      <c r="DS35" s="631"/>
      <c r="DT35" s="631"/>
      <c r="DU35" s="631"/>
      <c r="DV35" s="632"/>
      <c r="DW35" s="615">
        <v>2.1</v>
      </c>
      <c r="DX35" s="643"/>
      <c r="DY35" s="643"/>
      <c r="DZ35" s="643"/>
      <c r="EA35" s="643"/>
      <c r="EB35" s="643"/>
      <c r="EC35" s="644"/>
    </row>
    <row r="36" spans="2:133" ht="11.25" customHeight="1" x14ac:dyDescent="0.15">
      <c r="B36" s="607" t="s">
        <v>314</v>
      </c>
      <c r="C36" s="608"/>
      <c r="D36" s="608"/>
      <c r="E36" s="608"/>
      <c r="F36" s="608"/>
      <c r="G36" s="608"/>
      <c r="H36" s="608"/>
      <c r="I36" s="608"/>
      <c r="J36" s="608"/>
      <c r="K36" s="608"/>
      <c r="L36" s="608"/>
      <c r="M36" s="608"/>
      <c r="N36" s="608"/>
      <c r="O36" s="608"/>
      <c r="P36" s="608"/>
      <c r="Q36" s="609"/>
      <c r="R36" s="610">
        <v>451628</v>
      </c>
      <c r="S36" s="611"/>
      <c r="T36" s="611"/>
      <c r="U36" s="611"/>
      <c r="V36" s="611"/>
      <c r="W36" s="611"/>
      <c r="X36" s="611"/>
      <c r="Y36" s="612"/>
      <c r="Z36" s="613">
        <v>4</v>
      </c>
      <c r="AA36" s="613"/>
      <c r="AB36" s="613"/>
      <c r="AC36" s="613"/>
      <c r="AD36" s="614" t="s">
        <v>121</v>
      </c>
      <c r="AE36" s="614"/>
      <c r="AF36" s="614"/>
      <c r="AG36" s="614"/>
      <c r="AH36" s="614"/>
      <c r="AI36" s="614"/>
      <c r="AJ36" s="614"/>
      <c r="AK36" s="614"/>
      <c r="AL36" s="615" t="s">
        <v>121</v>
      </c>
      <c r="AM36" s="616"/>
      <c r="AN36" s="616"/>
      <c r="AO36" s="617"/>
      <c r="AP36" s="206"/>
      <c r="AQ36" s="676" t="s">
        <v>315</v>
      </c>
      <c r="AR36" s="677"/>
      <c r="AS36" s="677"/>
      <c r="AT36" s="677"/>
      <c r="AU36" s="677"/>
      <c r="AV36" s="677"/>
      <c r="AW36" s="677"/>
      <c r="AX36" s="677"/>
      <c r="AY36" s="678"/>
      <c r="AZ36" s="599">
        <v>1239872</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5924</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2910711</v>
      </c>
      <c r="CS36" s="611"/>
      <c r="CT36" s="611"/>
      <c r="CU36" s="611"/>
      <c r="CV36" s="611"/>
      <c r="CW36" s="611"/>
      <c r="CX36" s="611"/>
      <c r="CY36" s="612"/>
      <c r="CZ36" s="615">
        <v>26.8</v>
      </c>
      <c r="DA36" s="643"/>
      <c r="DB36" s="643"/>
      <c r="DC36" s="645"/>
      <c r="DD36" s="619">
        <v>1147871</v>
      </c>
      <c r="DE36" s="611"/>
      <c r="DF36" s="611"/>
      <c r="DG36" s="611"/>
      <c r="DH36" s="611"/>
      <c r="DI36" s="611"/>
      <c r="DJ36" s="611"/>
      <c r="DK36" s="612"/>
      <c r="DL36" s="619">
        <v>793836</v>
      </c>
      <c r="DM36" s="611"/>
      <c r="DN36" s="611"/>
      <c r="DO36" s="611"/>
      <c r="DP36" s="611"/>
      <c r="DQ36" s="611"/>
      <c r="DR36" s="611"/>
      <c r="DS36" s="611"/>
      <c r="DT36" s="611"/>
      <c r="DU36" s="611"/>
      <c r="DV36" s="612"/>
      <c r="DW36" s="615">
        <v>17.2</v>
      </c>
      <c r="DX36" s="643"/>
      <c r="DY36" s="643"/>
      <c r="DZ36" s="643"/>
      <c r="EA36" s="643"/>
      <c r="EB36" s="643"/>
      <c r="EC36" s="644"/>
    </row>
    <row r="37" spans="2:133" ht="11.25" customHeight="1" x14ac:dyDescent="0.15">
      <c r="B37" s="607" t="s">
        <v>318</v>
      </c>
      <c r="C37" s="608"/>
      <c r="D37" s="608"/>
      <c r="E37" s="608"/>
      <c r="F37" s="608"/>
      <c r="G37" s="608"/>
      <c r="H37" s="608"/>
      <c r="I37" s="608"/>
      <c r="J37" s="608"/>
      <c r="K37" s="608"/>
      <c r="L37" s="608"/>
      <c r="M37" s="608"/>
      <c r="N37" s="608"/>
      <c r="O37" s="608"/>
      <c r="P37" s="608"/>
      <c r="Q37" s="609"/>
      <c r="R37" s="610">
        <v>681928</v>
      </c>
      <c r="S37" s="611"/>
      <c r="T37" s="611"/>
      <c r="U37" s="611"/>
      <c r="V37" s="611"/>
      <c r="W37" s="611"/>
      <c r="X37" s="611"/>
      <c r="Y37" s="612"/>
      <c r="Z37" s="613">
        <v>6</v>
      </c>
      <c r="AA37" s="613"/>
      <c r="AB37" s="613"/>
      <c r="AC37" s="613"/>
      <c r="AD37" s="614">
        <v>741</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656395</v>
      </c>
      <c r="BA37" s="611"/>
      <c r="BB37" s="611"/>
      <c r="BC37" s="611"/>
      <c r="BD37" s="631"/>
      <c r="BE37" s="631"/>
      <c r="BF37" s="656"/>
      <c r="BG37" s="607" t="s">
        <v>320</v>
      </c>
      <c r="BH37" s="608"/>
      <c r="BI37" s="608"/>
      <c r="BJ37" s="608"/>
      <c r="BK37" s="608"/>
      <c r="BL37" s="608"/>
      <c r="BM37" s="608"/>
      <c r="BN37" s="608"/>
      <c r="BO37" s="608"/>
      <c r="BP37" s="608"/>
      <c r="BQ37" s="608"/>
      <c r="BR37" s="608"/>
      <c r="BS37" s="608"/>
      <c r="BT37" s="608"/>
      <c r="BU37" s="609"/>
      <c r="BV37" s="610">
        <v>5924</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277810</v>
      </c>
      <c r="CS37" s="631"/>
      <c r="CT37" s="631"/>
      <c r="CU37" s="631"/>
      <c r="CV37" s="631"/>
      <c r="CW37" s="631"/>
      <c r="CX37" s="631"/>
      <c r="CY37" s="632"/>
      <c r="CZ37" s="615">
        <v>2.6</v>
      </c>
      <c r="DA37" s="643"/>
      <c r="DB37" s="643"/>
      <c r="DC37" s="645"/>
      <c r="DD37" s="619">
        <v>274810</v>
      </c>
      <c r="DE37" s="631"/>
      <c r="DF37" s="631"/>
      <c r="DG37" s="631"/>
      <c r="DH37" s="631"/>
      <c r="DI37" s="631"/>
      <c r="DJ37" s="631"/>
      <c r="DK37" s="632"/>
      <c r="DL37" s="619">
        <v>271785</v>
      </c>
      <c r="DM37" s="631"/>
      <c r="DN37" s="631"/>
      <c r="DO37" s="631"/>
      <c r="DP37" s="631"/>
      <c r="DQ37" s="631"/>
      <c r="DR37" s="631"/>
      <c r="DS37" s="631"/>
      <c r="DT37" s="631"/>
      <c r="DU37" s="631"/>
      <c r="DV37" s="632"/>
      <c r="DW37" s="615">
        <v>5.9</v>
      </c>
      <c r="DX37" s="643"/>
      <c r="DY37" s="643"/>
      <c r="DZ37" s="643"/>
      <c r="EA37" s="643"/>
      <c r="EB37" s="643"/>
      <c r="EC37" s="644"/>
    </row>
    <row r="38" spans="2:133" ht="11.25" customHeight="1" x14ac:dyDescent="0.15">
      <c r="B38" s="607" t="s">
        <v>322</v>
      </c>
      <c r="C38" s="608"/>
      <c r="D38" s="608"/>
      <c r="E38" s="608"/>
      <c r="F38" s="608"/>
      <c r="G38" s="608"/>
      <c r="H38" s="608"/>
      <c r="I38" s="608"/>
      <c r="J38" s="608"/>
      <c r="K38" s="608"/>
      <c r="L38" s="608"/>
      <c r="M38" s="608"/>
      <c r="N38" s="608"/>
      <c r="O38" s="608"/>
      <c r="P38" s="608"/>
      <c r="Q38" s="609"/>
      <c r="R38" s="610">
        <v>1198079</v>
      </c>
      <c r="S38" s="611"/>
      <c r="T38" s="611"/>
      <c r="U38" s="611"/>
      <c r="V38" s="611"/>
      <c r="W38" s="611"/>
      <c r="X38" s="611"/>
      <c r="Y38" s="612"/>
      <c r="Z38" s="613">
        <v>10.5</v>
      </c>
      <c r="AA38" s="613"/>
      <c r="AB38" s="613"/>
      <c r="AC38" s="613"/>
      <c r="AD38" s="614" t="s">
        <v>121</v>
      </c>
      <c r="AE38" s="614"/>
      <c r="AF38" s="614"/>
      <c r="AG38" s="614"/>
      <c r="AH38" s="614"/>
      <c r="AI38" s="614"/>
      <c r="AJ38" s="614"/>
      <c r="AK38" s="614"/>
      <c r="AL38" s="615" t="s">
        <v>121</v>
      </c>
      <c r="AM38" s="616"/>
      <c r="AN38" s="616"/>
      <c r="AO38" s="617"/>
      <c r="AQ38" s="673" t="s">
        <v>323</v>
      </c>
      <c r="AR38" s="674"/>
      <c r="AS38" s="674"/>
      <c r="AT38" s="674"/>
      <c r="AU38" s="674"/>
      <c r="AV38" s="674"/>
      <c r="AW38" s="674"/>
      <c r="AX38" s="674"/>
      <c r="AY38" s="675"/>
      <c r="AZ38" s="610">
        <v>172601</v>
      </c>
      <c r="BA38" s="611"/>
      <c r="BB38" s="611"/>
      <c r="BC38" s="611"/>
      <c r="BD38" s="631"/>
      <c r="BE38" s="631"/>
      <c r="BF38" s="656"/>
      <c r="BG38" s="607" t="s">
        <v>324</v>
      </c>
      <c r="BH38" s="608"/>
      <c r="BI38" s="608"/>
      <c r="BJ38" s="608"/>
      <c r="BK38" s="608"/>
      <c r="BL38" s="608"/>
      <c r="BM38" s="608"/>
      <c r="BN38" s="608"/>
      <c r="BO38" s="608"/>
      <c r="BP38" s="608"/>
      <c r="BQ38" s="608"/>
      <c r="BR38" s="608"/>
      <c r="BS38" s="608"/>
      <c r="BT38" s="608"/>
      <c r="BU38" s="609"/>
      <c r="BV38" s="610">
        <v>879</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455291</v>
      </c>
      <c r="CS38" s="611"/>
      <c r="CT38" s="611"/>
      <c r="CU38" s="611"/>
      <c r="CV38" s="611"/>
      <c r="CW38" s="611"/>
      <c r="CX38" s="611"/>
      <c r="CY38" s="612"/>
      <c r="CZ38" s="615">
        <v>4.2</v>
      </c>
      <c r="DA38" s="643"/>
      <c r="DB38" s="643"/>
      <c r="DC38" s="645"/>
      <c r="DD38" s="619">
        <v>385547</v>
      </c>
      <c r="DE38" s="611"/>
      <c r="DF38" s="611"/>
      <c r="DG38" s="611"/>
      <c r="DH38" s="611"/>
      <c r="DI38" s="611"/>
      <c r="DJ38" s="611"/>
      <c r="DK38" s="612"/>
      <c r="DL38" s="619">
        <v>238700</v>
      </c>
      <c r="DM38" s="611"/>
      <c r="DN38" s="611"/>
      <c r="DO38" s="611"/>
      <c r="DP38" s="611"/>
      <c r="DQ38" s="611"/>
      <c r="DR38" s="611"/>
      <c r="DS38" s="611"/>
      <c r="DT38" s="611"/>
      <c r="DU38" s="611"/>
      <c r="DV38" s="612"/>
      <c r="DW38" s="615">
        <v>5.2</v>
      </c>
      <c r="DX38" s="643"/>
      <c r="DY38" s="643"/>
      <c r="DZ38" s="643"/>
      <c r="EA38" s="643"/>
      <c r="EB38" s="643"/>
      <c r="EC38" s="644"/>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121</v>
      </c>
      <c r="S39" s="611"/>
      <c r="T39" s="611"/>
      <c r="U39" s="611"/>
      <c r="V39" s="611"/>
      <c r="W39" s="611"/>
      <c r="X39" s="611"/>
      <c r="Y39" s="612"/>
      <c r="Z39" s="613" t="s">
        <v>121</v>
      </c>
      <c r="AA39" s="613"/>
      <c r="AB39" s="613"/>
      <c r="AC39" s="613"/>
      <c r="AD39" s="614" t="s">
        <v>121</v>
      </c>
      <c r="AE39" s="614"/>
      <c r="AF39" s="614"/>
      <c r="AG39" s="614"/>
      <c r="AH39" s="614"/>
      <c r="AI39" s="614"/>
      <c r="AJ39" s="614"/>
      <c r="AK39" s="614"/>
      <c r="AL39" s="615" t="s">
        <v>121</v>
      </c>
      <c r="AM39" s="616"/>
      <c r="AN39" s="616"/>
      <c r="AO39" s="617"/>
      <c r="AQ39" s="673" t="s">
        <v>327</v>
      </c>
      <c r="AR39" s="674"/>
      <c r="AS39" s="674"/>
      <c r="AT39" s="674"/>
      <c r="AU39" s="674"/>
      <c r="AV39" s="674"/>
      <c r="AW39" s="674"/>
      <c r="AX39" s="674"/>
      <c r="AY39" s="675"/>
      <c r="AZ39" s="610">
        <v>66522</v>
      </c>
      <c r="BA39" s="611"/>
      <c r="BB39" s="611"/>
      <c r="BC39" s="611"/>
      <c r="BD39" s="631"/>
      <c r="BE39" s="631"/>
      <c r="BF39" s="656"/>
      <c r="BG39" s="607" t="s">
        <v>328</v>
      </c>
      <c r="BH39" s="608"/>
      <c r="BI39" s="608"/>
      <c r="BJ39" s="608"/>
      <c r="BK39" s="608"/>
      <c r="BL39" s="608"/>
      <c r="BM39" s="608"/>
      <c r="BN39" s="608"/>
      <c r="BO39" s="608"/>
      <c r="BP39" s="608"/>
      <c r="BQ39" s="608"/>
      <c r="BR39" s="608"/>
      <c r="BS39" s="608"/>
      <c r="BT39" s="608"/>
      <c r="BU39" s="609"/>
      <c r="BV39" s="610">
        <v>1891</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433928</v>
      </c>
      <c r="CS39" s="631"/>
      <c r="CT39" s="631"/>
      <c r="CU39" s="631"/>
      <c r="CV39" s="631"/>
      <c r="CW39" s="631"/>
      <c r="CX39" s="631"/>
      <c r="CY39" s="632"/>
      <c r="CZ39" s="615">
        <v>4</v>
      </c>
      <c r="DA39" s="643"/>
      <c r="DB39" s="643"/>
      <c r="DC39" s="645"/>
      <c r="DD39" s="619">
        <v>109760</v>
      </c>
      <c r="DE39" s="631"/>
      <c r="DF39" s="631"/>
      <c r="DG39" s="631"/>
      <c r="DH39" s="631"/>
      <c r="DI39" s="631"/>
      <c r="DJ39" s="631"/>
      <c r="DK39" s="632"/>
      <c r="DL39" s="619" t="s">
        <v>121</v>
      </c>
      <c r="DM39" s="631"/>
      <c r="DN39" s="631"/>
      <c r="DO39" s="631"/>
      <c r="DP39" s="631"/>
      <c r="DQ39" s="631"/>
      <c r="DR39" s="631"/>
      <c r="DS39" s="631"/>
      <c r="DT39" s="631"/>
      <c r="DU39" s="631"/>
      <c r="DV39" s="632"/>
      <c r="DW39" s="615" t="s">
        <v>121</v>
      </c>
      <c r="DX39" s="643"/>
      <c r="DY39" s="643"/>
      <c r="DZ39" s="643"/>
      <c r="EA39" s="643"/>
      <c r="EB39" s="643"/>
      <c r="EC39" s="644"/>
    </row>
    <row r="40" spans="2:133" ht="11.25" customHeight="1" x14ac:dyDescent="0.15">
      <c r="B40" s="607" t="s">
        <v>330</v>
      </c>
      <c r="C40" s="608"/>
      <c r="D40" s="608"/>
      <c r="E40" s="608"/>
      <c r="F40" s="608"/>
      <c r="G40" s="608"/>
      <c r="H40" s="608"/>
      <c r="I40" s="608"/>
      <c r="J40" s="608"/>
      <c r="K40" s="608"/>
      <c r="L40" s="608"/>
      <c r="M40" s="608"/>
      <c r="N40" s="608"/>
      <c r="O40" s="608"/>
      <c r="P40" s="608"/>
      <c r="Q40" s="609"/>
      <c r="R40" s="610">
        <v>9879</v>
      </c>
      <c r="S40" s="611"/>
      <c r="T40" s="611"/>
      <c r="U40" s="611"/>
      <c r="V40" s="611"/>
      <c r="W40" s="611"/>
      <c r="X40" s="611"/>
      <c r="Y40" s="612"/>
      <c r="Z40" s="613">
        <v>0.1</v>
      </c>
      <c r="AA40" s="613"/>
      <c r="AB40" s="613"/>
      <c r="AC40" s="613"/>
      <c r="AD40" s="614" t="s">
        <v>121</v>
      </c>
      <c r="AE40" s="614"/>
      <c r="AF40" s="614"/>
      <c r="AG40" s="614"/>
      <c r="AH40" s="614"/>
      <c r="AI40" s="614"/>
      <c r="AJ40" s="614"/>
      <c r="AK40" s="614"/>
      <c r="AL40" s="615" t="s">
        <v>121</v>
      </c>
      <c r="AM40" s="616"/>
      <c r="AN40" s="616"/>
      <c r="AO40" s="617"/>
      <c r="AQ40" s="673" t="s">
        <v>331</v>
      </c>
      <c r="AR40" s="674"/>
      <c r="AS40" s="674"/>
      <c r="AT40" s="674"/>
      <c r="AU40" s="674"/>
      <c r="AV40" s="674"/>
      <c r="AW40" s="674"/>
      <c r="AX40" s="674"/>
      <c r="AY40" s="675"/>
      <c r="AZ40" s="610">
        <v>61664</v>
      </c>
      <c r="BA40" s="611"/>
      <c r="BB40" s="611"/>
      <c r="BC40" s="611"/>
      <c r="BD40" s="631"/>
      <c r="BE40" s="631"/>
      <c r="BF40" s="656"/>
      <c r="BG40" s="660" t="s">
        <v>332</v>
      </c>
      <c r="BH40" s="661"/>
      <c r="BI40" s="661"/>
      <c r="BJ40" s="661"/>
      <c r="BK40" s="661"/>
      <c r="BL40" s="202"/>
      <c r="BM40" s="608" t="s">
        <v>333</v>
      </c>
      <c r="BN40" s="608"/>
      <c r="BO40" s="608"/>
      <c r="BP40" s="608"/>
      <c r="BQ40" s="608"/>
      <c r="BR40" s="608"/>
      <c r="BS40" s="608"/>
      <c r="BT40" s="608"/>
      <c r="BU40" s="609"/>
      <c r="BV40" s="610">
        <v>168</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278559</v>
      </c>
      <c r="CS40" s="611"/>
      <c r="CT40" s="611"/>
      <c r="CU40" s="611"/>
      <c r="CV40" s="611"/>
      <c r="CW40" s="611"/>
      <c r="CX40" s="611"/>
      <c r="CY40" s="612"/>
      <c r="CZ40" s="615">
        <v>2.6</v>
      </c>
      <c r="DA40" s="643"/>
      <c r="DB40" s="643"/>
      <c r="DC40" s="645"/>
      <c r="DD40" s="619">
        <v>92287</v>
      </c>
      <c r="DE40" s="611"/>
      <c r="DF40" s="611"/>
      <c r="DG40" s="611"/>
      <c r="DH40" s="611"/>
      <c r="DI40" s="611"/>
      <c r="DJ40" s="611"/>
      <c r="DK40" s="612"/>
      <c r="DL40" s="619">
        <v>12090</v>
      </c>
      <c r="DM40" s="611"/>
      <c r="DN40" s="611"/>
      <c r="DO40" s="611"/>
      <c r="DP40" s="611"/>
      <c r="DQ40" s="611"/>
      <c r="DR40" s="611"/>
      <c r="DS40" s="611"/>
      <c r="DT40" s="611"/>
      <c r="DU40" s="611"/>
      <c r="DV40" s="612"/>
      <c r="DW40" s="615">
        <v>0.3</v>
      </c>
      <c r="DX40" s="643"/>
      <c r="DY40" s="643"/>
      <c r="DZ40" s="643"/>
      <c r="EA40" s="643"/>
      <c r="EB40" s="643"/>
      <c r="EC40" s="644"/>
    </row>
    <row r="41" spans="2:133" ht="11.25" customHeight="1" x14ac:dyDescent="0.15">
      <c r="B41" s="633" t="s">
        <v>335</v>
      </c>
      <c r="C41" s="634"/>
      <c r="D41" s="634"/>
      <c r="E41" s="634"/>
      <c r="F41" s="634"/>
      <c r="G41" s="634"/>
      <c r="H41" s="634"/>
      <c r="I41" s="634"/>
      <c r="J41" s="634"/>
      <c r="K41" s="634"/>
      <c r="L41" s="634"/>
      <c r="M41" s="634"/>
      <c r="N41" s="634"/>
      <c r="O41" s="634"/>
      <c r="P41" s="634"/>
      <c r="Q41" s="635"/>
      <c r="R41" s="682">
        <v>11386125</v>
      </c>
      <c r="S41" s="683"/>
      <c r="T41" s="683"/>
      <c r="U41" s="683"/>
      <c r="V41" s="683"/>
      <c r="W41" s="683"/>
      <c r="X41" s="683"/>
      <c r="Y41" s="687"/>
      <c r="Z41" s="688">
        <v>100</v>
      </c>
      <c r="AA41" s="688"/>
      <c r="AB41" s="688"/>
      <c r="AC41" s="688"/>
      <c r="AD41" s="689">
        <v>4594186</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65884</v>
      </c>
      <c r="BA41" s="611"/>
      <c r="BB41" s="611"/>
      <c r="BC41" s="611"/>
      <c r="BD41" s="631"/>
      <c r="BE41" s="631"/>
      <c r="BF41" s="656"/>
      <c r="BG41" s="660"/>
      <c r="BH41" s="661"/>
      <c r="BI41" s="661"/>
      <c r="BJ41" s="661"/>
      <c r="BK41" s="661"/>
      <c r="BL41" s="202"/>
      <c r="BM41" s="608" t="s">
        <v>337</v>
      </c>
      <c r="BN41" s="608"/>
      <c r="BO41" s="608"/>
      <c r="BP41" s="608"/>
      <c r="BQ41" s="608"/>
      <c r="BR41" s="608"/>
      <c r="BS41" s="608"/>
      <c r="BT41" s="608"/>
      <c r="BU41" s="609"/>
      <c r="BV41" s="610" t="s">
        <v>121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121</v>
      </c>
      <c r="CS41" s="631"/>
      <c r="CT41" s="631"/>
      <c r="CU41" s="631"/>
      <c r="CV41" s="631"/>
      <c r="CW41" s="631"/>
      <c r="CX41" s="631"/>
      <c r="CY41" s="632"/>
      <c r="CZ41" s="615" t="s">
        <v>121</v>
      </c>
      <c r="DA41" s="643"/>
      <c r="DB41" s="643"/>
      <c r="DC41" s="645"/>
      <c r="DD41" s="619" t="s">
        <v>121</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216806</v>
      </c>
      <c r="BA42" s="683"/>
      <c r="BB42" s="683"/>
      <c r="BC42" s="683"/>
      <c r="BD42" s="669"/>
      <c r="BE42" s="669"/>
      <c r="BF42" s="671"/>
      <c r="BG42" s="662"/>
      <c r="BH42" s="663"/>
      <c r="BI42" s="663"/>
      <c r="BJ42" s="663"/>
      <c r="BK42" s="663"/>
      <c r="BL42" s="203"/>
      <c r="BM42" s="634" t="s">
        <v>340</v>
      </c>
      <c r="BN42" s="634"/>
      <c r="BO42" s="634"/>
      <c r="BP42" s="634"/>
      <c r="BQ42" s="634"/>
      <c r="BR42" s="634"/>
      <c r="BS42" s="634"/>
      <c r="BT42" s="634"/>
      <c r="BU42" s="635"/>
      <c r="BV42" s="682">
        <v>341</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2593460</v>
      </c>
      <c r="CS42" s="631"/>
      <c r="CT42" s="631"/>
      <c r="CU42" s="631"/>
      <c r="CV42" s="631"/>
      <c r="CW42" s="631"/>
      <c r="CX42" s="631"/>
      <c r="CY42" s="632"/>
      <c r="CZ42" s="615">
        <v>23.9</v>
      </c>
      <c r="DA42" s="643"/>
      <c r="DB42" s="643"/>
      <c r="DC42" s="645"/>
      <c r="DD42" s="619">
        <v>382188</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39144</v>
      </c>
      <c r="CS43" s="631"/>
      <c r="CT43" s="631"/>
      <c r="CU43" s="631"/>
      <c r="CV43" s="631"/>
      <c r="CW43" s="631"/>
      <c r="CX43" s="631"/>
      <c r="CY43" s="632"/>
      <c r="CZ43" s="615">
        <v>0.4</v>
      </c>
      <c r="DA43" s="643"/>
      <c r="DB43" s="643"/>
      <c r="DC43" s="645"/>
      <c r="DD43" s="619">
        <v>33465</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2593460</v>
      </c>
      <c r="CS44" s="611"/>
      <c r="CT44" s="611"/>
      <c r="CU44" s="611"/>
      <c r="CV44" s="611"/>
      <c r="CW44" s="611"/>
      <c r="CX44" s="611"/>
      <c r="CY44" s="612"/>
      <c r="CZ44" s="615">
        <v>23.9</v>
      </c>
      <c r="DA44" s="616"/>
      <c r="DB44" s="616"/>
      <c r="DC44" s="622"/>
      <c r="DD44" s="619">
        <v>382188</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903503</v>
      </c>
      <c r="CS45" s="631"/>
      <c r="CT45" s="631"/>
      <c r="CU45" s="631"/>
      <c r="CV45" s="631"/>
      <c r="CW45" s="631"/>
      <c r="CX45" s="631"/>
      <c r="CY45" s="632"/>
      <c r="CZ45" s="615">
        <v>8.3000000000000007</v>
      </c>
      <c r="DA45" s="643"/>
      <c r="DB45" s="643"/>
      <c r="DC45" s="645"/>
      <c r="DD45" s="619">
        <v>58612</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50"/>
      <c r="CE46" s="651"/>
      <c r="CF46" s="607" t="s">
        <v>348</v>
      </c>
      <c r="CG46" s="608"/>
      <c r="CH46" s="608"/>
      <c r="CI46" s="608"/>
      <c r="CJ46" s="608"/>
      <c r="CK46" s="608"/>
      <c r="CL46" s="608"/>
      <c r="CM46" s="608"/>
      <c r="CN46" s="608"/>
      <c r="CO46" s="608"/>
      <c r="CP46" s="608"/>
      <c r="CQ46" s="609"/>
      <c r="CR46" s="610">
        <v>1419586</v>
      </c>
      <c r="CS46" s="611"/>
      <c r="CT46" s="611"/>
      <c r="CU46" s="611"/>
      <c r="CV46" s="611"/>
      <c r="CW46" s="611"/>
      <c r="CX46" s="611"/>
      <c r="CY46" s="612"/>
      <c r="CZ46" s="615">
        <v>13.1</v>
      </c>
      <c r="DA46" s="616"/>
      <c r="DB46" s="616"/>
      <c r="DC46" s="622"/>
      <c r="DD46" s="619">
        <v>256857</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50"/>
      <c r="CE47" s="651"/>
      <c r="CF47" s="607" t="s">
        <v>349</v>
      </c>
      <c r="CG47" s="608"/>
      <c r="CH47" s="608"/>
      <c r="CI47" s="608"/>
      <c r="CJ47" s="608"/>
      <c r="CK47" s="608"/>
      <c r="CL47" s="608"/>
      <c r="CM47" s="608"/>
      <c r="CN47" s="608"/>
      <c r="CO47" s="608"/>
      <c r="CP47" s="608"/>
      <c r="CQ47" s="609"/>
      <c r="CR47" s="610" t="s">
        <v>121</v>
      </c>
      <c r="CS47" s="631"/>
      <c r="CT47" s="631"/>
      <c r="CU47" s="631"/>
      <c r="CV47" s="631"/>
      <c r="CW47" s="631"/>
      <c r="CX47" s="631"/>
      <c r="CY47" s="632"/>
      <c r="CZ47" s="615" t="s">
        <v>121</v>
      </c>
      <c r="DA47" s="643"/>
      <c r="DB47" s="643"/>
      <c r="DC47" s="645"/>
      <c r="DD47" s="619" t="s">
        <v>121</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2"/>
      <c r="CE48" s="653"/>
      <c r="CF48" s="607" t="s">
        <v>350</v>
      </c>
      <c r="CG48" s="608"/>
      <c r="CH48" s="608"/>
      <c r="CI48" s="608"/>
      <c r="CJ48" s="608"/>
      <c r="CK48" s="608"/>
      <c r="CL48" s="608"/>
      <c r="CM48" s="608"/>
      <c r="CN48" s="608"/>
      <c r="CO48" s="608"/>
      <c r="CP48" s="608"/>
      <c r="CQ48" s="609"/>
      <c r="CR48" s="610" t="s">
        <v>121</v>
      </c>
      <c r="CS48" s="611"/>
      <c r="CT48" s="611"/>
      <c r="CU48" s="611"/>
      <c r="CV48" s="611"/>
      <c r="CW48" s="611"/>
      <c r="CX48" s="611"/>
      <c r="CY48" s="612"/>
      <c r="CZ48" s="615" t="s">
        <v>121</v>
      </c>
      <c r="DA48" s="616"/>
      <c r="DB48" s="616"/>
      <c r="DC48" s="622"/>
      <c r="DD48" s="619" t="s">
        <v>121</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3" t="s">
        <v>351</v>
      </c>
      <c r="CE49" s="634"/>
      <c r="CF49" s="634"/>
      <c r="CG49" s="634"/>
      <c r="CH49" s="634"/>
      <c r="CI49" s="634"/>
      <c r="CJ49" s="634"/>
      <c r="CK49" s="634"/>
      <c r="CL49" s="634"/>
      <c r="CM49" s="634"/>
      <c r="CN49" s="634"/>
      <c r="CO49" s="634"/>
      <c r="CP49" s="634"/>
      <c r="CQ49" s="635"/>
      <c r="CR49" s="682">
        <v>10859361</v>
      </c>
      <c r="CS49" s="669"/>
      <c r="CT49" s="669"/>
      <c r="CU49" s="669"/>
      <c r="CV49" s="669"/>
      <c r="CW49" s="669"/>
      <c r="CX49" s="669"/>
      <c r="CY49" s="698"/>
      <c r="CZ49" s="690">
        <v>100</v>
      </c>
      <c r="DA49" s="699"/>
      <c r="DB49" s="699"/>
      <c r="DC49" s="700"/>
      <c r="DD49" s="701">
        <v>5424559</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gXEaAq6aW7TidlZTLd1MsEl3XYX1LGiowqQZXuhmVdpz4MbMHotDDoV3SEQUHt1sZUtfYgz531Y9qfLY/r4FVA==" saltValue="fZGeGSjuLVT7/vmjkh4/v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0" zoomScaleNormal="6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374</v>
      </c>
      <c r="C7" s="737"/>
      <c r="D7" s="737"/>
      <c r="E7" s="737"/>
      <c r="F7" s="737"/>
      <c r="G7" s="737"/>
      <c r="H7" s="737"/>
      <c r="I7" s="737"/>
      <c r="J7" s="737"/>
      <c r="K7" s="737"/>
      <c r="L7" s="737"/>
      <c r="M7" s="737"/>
      <c r="N7" s="737"/>
      <c r="O7" s="737"/>
      <c r="P7" s="738"/>
      <c r="Q7" s="739">
        <v>11386</v>
      </c>
      <c r="R7" s="740"/>
      <c r="S7" s="740"/>
      <c r="T7" s="740"/>
      <c r="U7" s="740"/>
      <c r="V7" s="740">
        <v>10859</v>
      </c>
      <c r="W7" s="740"/>
      <c r="X7" s="740"/>
      <c r="Y7" s="740"/>
      <c r="Z7" s="740"/>
      <c r="AA7" s="740">
        <v>527</v>
      </c>
      <c r="AB7" s="740"/>
      <c r="AC7" s="740"/>
      <c r="AD7" s="740"/>
      <c r="AE7" s="741"/>
      <c r="AF7" s="742">
        <v>391</v>
      </c>
      <c r="AG7" s="743"/>
      <c r="AH7" s="743"/>
      <c r="AI7" s="743"/>
      <c r="AJ7" s="744"/>
      <c r="AK7" s="745">
        <v>0</v>
      </c>
      <c r="AL7" s="746"/>
      <c r="AM7" s="746"/>
      <c r="AN7" s="746"/>
      <c r="AO7" s="746"/>
      <c r="AP7" s="746">
        <v>6406</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548</v>
      </c>
      <c r="BT7" s="734"/>
      <c r="BU7" s="734"/>
      <c r="BV7" s="734"/>
      <c r="BW7" s="734"/>
      <c r="BX7" s="734"/>
      <c r="BY7" s="734"/>
      <c r="BZ7" s="734"/>
      <c r="CA7" s="734"/>
      <c r="CB7" s="734"/>
      <c r="CC7" s="734"/>
      <c r="CD7" s="734"/>
      <c r="CE7" s="734"/>
      <c r="CF7" s="734"/>
      <c r="CG7" s="749"/>
      <c r="CH7" s="730">
        <v>1</v>
      </c>
      <c r="CI7" s="731"/>
      <c r="CJ7" s="731"/>
      <c r="CK7" s="731"/>
      <c r="CL7" s="732"/>
      <c r="CM7" s="730">
        <v>11</v>
      </c>
      <c r="CN7" s="731"/>
      <c r="CO7" s="731"/>
      <c r="CP7" s="731"/>
      <c r="CQ7" s="732"/>
      <c r="CR7" s="730">
        <v>5</v>
      </c>
      <c r="CS7" s="731"/>
      <c r="CT7" s="731"/>
      <c r="CU7" s="731"/>
      <c r="CV7" s="732"/>
      <c r="CW7" s="730">
        <v>44</v>
      </c>
      <c r="CX7" s="731"/>
      <c r="CY7" s="731"/>
      <c r="CZ7" s="731"/>
      <c r="DA7" s="732"/>
      <c r="DB7" s="730" t="s">
        <v>488</v>
      </c>
      <c r="DC7" s="731"/>
      <c r="DD7" s="731"/>
      <c r="DE7" s="731"/>
      <c r="DF7" s="732"/>
      <c r="DG7" s="730" t="s">
        <v>488</v>
      </c>
      <c r="DH7" s="731"/>
      <c r="DI7" s="731"/>
      <c r="DJ7" s="731"/>
      <c r="DK7" s="732"/>
      <c r="DL7" s="730" t="s">
        <v>488</v>
      </c>
      <c r="DM7" s="731"/>
      <c r="DN7" s="731"/>
      <c r="DO7" s="731"/>
      <c r="DP7" s="732"/>
      <c r="DQ7" s="730" t="s">
        <v>488</v>
      </c>
      <c r="DR7" s="731"/>
      <c r="DS7" s="731"/>
      <c r="DT7" s="731"/>
      <c r="DU7" s="732"/>
      <c r="DV7" s="733"/>
      <c r="DW7" s="734"/>
      <c r="DX7" s="734"/>
      <c r="DY7" s="734"/>
      <c r="DZ7" s="735"/>
      <c r="EA7" s="217"/>
    </row>
    <row r="8" spans="1:131" s="218" customFormat="1" ht="26.25" customHeight="1" x14ac:dyDescent="0.15">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549</v>
      </c>
      <c r="BT8" s="761"/>
      <c r="BU8" s="761"/>
      <c r="BV8" s="761"/>
      <c r="BW8" s="761"/>
      <c r="BX8" s="761"/>
      <c r="BY8" s="761"/>
      <c r="BZ8" s="761"/>
      <c r="CA8" s="761"/>
      <c r="CB8" s="761"/>
      <c r="CC8" s="761"/>
      <c r="CD8" s="761"/>
      <c r="CE8" s="761"/>
      <c r="CF8" s="761"/>
      <c r="CG8" s="762"/>
      <c r="CH8" s="763">
        <v>-1</v>
      </c>
      <c r="CI8" s="764"/>
      <c r="CJ8" s="764"/>
      <c r="CK8" s="764"/>
      <c r="CL8" s="765"/>
      <c r="CM8" s="763">
        <v>14</v>
      </c>
      <c r="CN8" s="764"/>
      <c r="CO8" s="764"/>
      <c r="CP8" s="764"/>
      <c r="CQ8" s="765"/>
      <c r="CR8" s="763">
        <v>5</v>
      </c>
      <c r="CS8" s="764"/>
      <c r="CT8" s="764"/>
      <c r="CU8" s="764"/>
      <c r="CV8" s="765"/>
      <c r="CW8" s="763">
        <v>0</v>
      </c>
      <c r="CX8" s="764"/>
      <c r="CY8" s="764"/>
      <c r="CZ8" s="764"/>
      <c r="DA8" s="765"/>
      <c r="DB8" s="763" t="s">
        <v>488</v>
      </c>
      <c r="DC8" s="764"/>
      <c r="DD8" s="764"/>
      <c r="DE8" s="764"/>
      <c r="DF8" s="765"/>
      <c r="DG8" s="763" t="s">
        <v>488</v>
      </c>
      <c r="DH8" s="764"/>
      <c r="DI8" s="764"/>
      <c r="DJ8" s="764"/>
      <c r="DK8" s="765"/>
      <c r="DL8" s="763" t="s">
        <v>488</v>
      </c>
      <c r="DM8" s="764"/>
      <c r="DN8" s="764"/>
      <c r="DO8" s="764"/>
      <c r="DP8" s="765"/>
      <c r="DQ8" s="763" t="s">
        <v>488</v>
      </c>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376</v>
      </c>
      <c r="B23" s="776" t="s">
        <v>377</v>
      </c>
      <c r="C23" s="777"/>
      <c r="D23" s="777"/>
      <c r="E23" s="777"/>
      <c r="F23" s="777"/>
      <c r="G23" s="777"/>
      <c r="H23" s="777"/>
      <c r="I23" s="777"/>
      <c r="J23" s="777"/>
      <c r="K23" s="777"/>
      <c r="L23" s="777"/>
      <c r="M23" s="777"/>
      <c r="N23" s="777"/>
      <c r="O23" s="777"/>
      <c r="P23" s="778"/>
      <c r="Q23" s="779"/>
      <c r="R23" s="780"/>
      <c r="S23" s="780"/>
      <c r="T23" s="780"/>
      <c r="U23" s="780"/>
      <c r="V23" s="780"/>
      <c r="W23" s="780"/>
      <c r="X23" s="780"/>
      <c r="Y23" s="780"/>
      <c r="Z23" s="780"/>
      <c r="AA23" s="780"/>
      <c r="AB23" s="780"/>
      <c r="AC23" s="780"/>
      <c r="AD23" s="780"/>
      <c r="AE23" s="781"/>
      <c r="AF23" s="782">
        <v>391</v>
      </c>
      <c r="AG23" s="780"/>
      <c r="AH23" s="780"/>
      <c r="AI23" s="780"/>
      <c r="AJ23" s="783"/>
      <c r="AK23" s="784"/>
      <c r="AL23" s="785"/>
      <c r="AM23" s="785"/>
      <c r="AN23" s="785"/>
      <c r="AO23" s="785"/>
      <c r="AP23" s="780"/>
      <c r="AQ23" s="780"/>
      <c r="AR23" s="780"/>
      <c r="AS23" s="780"/>
      <c r="AT23" s="780"/>
      <c r="AU23" s="796"/>
      <c r="AV23" s="796"/>
      <c r="AW23" s="796"/>
      <c r="AX23" s="796"/>
      <c r="AY23" s="797"/>
      <c r="AZ23" s="798" t="s">
        <v>121</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388</v>
      </c>
      <c r="C28" s="737"/>
      <c r="D28" s="737"/>
      <c r="E28" s="737"/>
      <c r="F28" s="737"/>
      <c r="G28" s="737"/>
      <c r="H28" s="737"/>
      <c r="I28" s="737"/>
      <c r="J28" s="737"/>
      <c r="K28" s="737"/>
      <c r="L28" s="737"/>
      <c r="M28" s="737"/>
      <c r="N28" s="737"/>
      <c r="O28" s="737"/>
      <c r="P28" s="738"/>
      <c r="Q28" s="809">
        <v>1112</v>
      </c>
      <c r="R28" s="810"/>
      <c r="S28" s="810"/>
      <c r="T28" s="810"/>
      <c r="U28" s="810"/>
      <c r="V28" s="810">
        <v>1106</v>
      </c>
      <c r="W28" s="810"/>
      <c r="X28" s="810"/>
      <c r="Y28" s="810"/>
      <c r="Z28" s="810"/>
      <c r="AA28" s="810">
        <f>Q28-V28</f>
        <v>6</v>
      </c>
      <c r="AB28" s="810"/>
      <c r="AC28" s="810"/>
      <c r="AD28" s="810"/>
      <c r="AE28" s="811"/>
      <c r="AF28" s="812">
        <v>6</v>
      </c>
      <c r="AG28" s="810"/>
      <c r="AH28" s="810"/>
      <c r="AI28" s="810"/>
      <c r="AJ28" s="813"/>
      <c r="AK28" s="814" t="s">
        <v>488</v>
      </c>
      <c r="AL28" s="815"/>
      <c r="AM28" s="815"/>
      <c r="AN28" s="815"/>
      <c r="AO28" s="815"/>
      <c r="AP28" s="815" t="s">
        <v>488</v>
      </c>
      <c r="AQ28" s="815"/>
      <c r="AR28" s="815"/>
      <c r="AS28" s="815"/>
      <c r="AT28" s="815"/>
      <c r="AU28" s="815" t="s">
        <v>488</v>
      </c>
      <c r="AV28" s="815"/>
      <c r="AW28" s="815"/>
      <c r="AX28" s="815"/>
      <c r="AY28" s="815"/>
      <c r="AZ28" s="816" t="s">
        <v>488</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389</v>
      </c>
      <c r="C29" s="768"/>
      <c r="D29" s="768"/>
      <c r="E29" s="768"/>
      <c r="F29" s="768"/>
      <c r="G29" s="768"/>
      <c r="H29" s="768"/>
      <c r="I29" s="768"/>
      <c r="J29" s="768"/>
      <c r="K29" s="768"/>
      <c r="L29" s="768"/>
      <c r="M29" s="768"/>
      <c r="N29" s="768"/>
      <c r="O29" s="768"/>
      <c r="P29" s="769"/>
      <c r="Q29" s="770">
        <v>741</v>
      </c>
      <c r="R29" s="771"/>
      <c r="S29" s="771"/>
      <c r="T29" s="771"/>
      <c r="U29" s="771"/>
      <c r="V29" s="771">
        <v>663</v>
      </c>
      <c r="W29" s="771"/>
      <c r="X29" s="771"/>
      <c r="Y29" s="771"/>
      <c r="Z29" s="771"/>
      <c r="AA29" s="771">
        <f t="shared" ref="AA29:AA34" si="0">Q29-V29</f>
        <v>78</v>
      </c>
      <c r="AB29" s="771"/>
      <c r="AC29" s="771"/>
      <c r="AD29" s="771"/>
      <c r="AE29" s="772"/>
      <c r="AF29" s="773">
        <v>78</v>
      </c>
      <c r="AG29" s="774"/>
      <c r="AH29" s="774"/>
      <c r="AI29" s="774"/>
      <c r="AJ29" s="775"/>
      <c r="AK29" s="821" t="s">
        <v>488</v>
      </c>
      <c r="AL29" s="817"/>
      <c r="AM29" s="817"/>
      <c r="AN29" s="817"/>
      <c r="AO29" s="817"/>
      <c r="AP29" s="817" t="s">
        <v>488</v>
      </c>
      <c r="AQ29" s="817"/>
      <c r="AR29" s="817"/>
      <c r="AS29" s="817"/>
      <c r="AT29" s="817"/>
      <c r="AU29" s="817" t="s">
        <v>488</v>
      </c>
      <c r="AV29" s="817"/>
      <c r="AW29" s="817"/>
      <c r="AX29" s="817"/>
      <c r="AY29" s="817"/>
      <c r="AZ29" s="818" t="s">
        <v>488</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390</v>
      </c>
      <c r="C30" s="768"/>
      <c r="D30" s="768"/>
      <c r="E30" s="768"/>
      <c r="F30" s="768"/>
      <c r="G30" s="768"/>
      <c r="H30" s="768"/>
      <c r="I30" s="768"/>
      <c r="J30" s="768"/>
      <c r="K30" s="768"/>
      <c r="L30" s="768"/>
      <c r="M30" s="768"/>
      <c r="N30" s="768"/>
      <c r="O30" s="768"/>
      <c r="P30" s="769"/>
      <c r="Q30" s="770">
        <v>117</v>
      </c>
      <c r="R30" s="771"/>
      <c r="S30" s="771"/>
      <c r="T30" s="771"/>
      <c r="U30" s="771"/>
      <c r="V30" s="771">
        <v>115</v>
      </c>
      <c r="W30" s="771"/>
      <c r="X30" s="771"/>
      <c r="Y30" s="771"/>
      <c r="Z30" s="771"/>
      <c r="AA30" s="771">
        <f t="shared" si="0"/>
        <v>2</v>
      </c>
      <c r="AB30" s="771"/>
      <c r="AC30" s="771"/>
      <c r="AD30" s="771"/>
      <c r="AE30" s="772"/>
      <c r="AF30" s="773">
        <v>2</v>
      </c>
      <c r="AG30" s="774"/>
      <c r="AH30" s="774"/>
      <c r="AI30" s="774"/>
      <c r="AJ30" s="775"/>
      <c r="AK30" s="821" t="s">
        <v>488</v>
      </c>
      <c r="AL30" s="817"/>
      <c r="AM30" s="817"/>
      <c r="AN30" s="817"/>
      <c r="AO30" s="817"/>
      <c r="AP30" s="817" t="s">
        <v>488</v>
      </c>
      <c r="AQ30" s="817"/>
      <c r="AR30" s="817"/>
      <c r="AS30" s="817"/>
      <c r="AT30" s="817"/>
      <c r="AU30" s="817" t="s">
        <v>488</v>
      </c>
      <c r="AV30" s="817"/>
      <c r="AW30" s="817"/>
      <c r="AX30" s="817"/>
      <c r="AY30" s="817"/>
      <c r="AZ30" s="818" t="s">
        <v>488</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391</v>
      </c>
      <c r="C31" s="768"/>
      <c r="D31" s="768"/>
      <c r="E31" s="768"/>
      <c r="F31" s="768"/>
      <c r="G31" s="768"/>
      <c r="H31" s="768"/>
      <c r="I31" s="768"/>
      <c r="J31" s="768"/>
      <c r="K31" s="768"/>
      <c r="L31" s="768"/>
      <c r="M31" s="768"/>
      <c r="N31" s="768"/>
      <c r="O31" s="768"/>
      <c r="P31" s="769"/>
      <c r="Q31" s="770">
        <v>595</v>
      </c>
      <c r="R31" s="771"/>
      <c r="S31" s="771"/>
      <c r="T31" s="771"/>
      <c r="U31" s="771"/>
      <c r="V31" s="771">
        <v>583</v>
      </c>
      <c r="W31" s="771"/>
      <c r="X31" s="771"/>
      <c r="Y31" s="771"/>
      <c r="Z31" s="771"/>
      <c r="AA31" s="771">
        <f t="shared" si="0"/>
        <v>12</v>
      </c>
      <c r="AB31" s="771"/>
      <c r="AC31" s="771"/>
      <c r="AD31" s="771"/>
      <c r="AE31" s="772"/>
      <c r="AF31" s="773">
        <v>12</v>
      </c>
      <c r="AG31" s="774"/>
      <c r="AH31" s="774"/>
      <c r="AI31" s="774"/>
      <c r="AJ31" s="775"/>
      <c r="AK31" s="821" t="s">
        <v>488</v>
      </c>
      <c r="AL31" s="817"/>
      <c r="AM31" s="817"/>
      <c r="AN31" s="817"/>
      <c r="AO31" s="817"/>
      <c r="AP31" s="817" t="s">
        <v>488</v>
      </c>
      <c r="AQ31" s="817"/>
      <c r="AR31" s="817"/>
      <c r="AS31" s="817"/>
      <c r="AT31" s="817"/>
      <c r="AU31" s="817" t="s">
        <v>488</v>
      </c>
      <c r="AV31" s="817"/>
      <c r="AW31" s="817"/>
      <c r="AX31" s="817"/>
      <c r="AY31" s="817"/>
      <c r="AZ31" s="818" t="s">
        <v>488</v>
      </c>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392</v>
      </c>
      <c r="C32" s="768"/>
      <c r="D32" s="768"/>
      <c r="E32" s="768"/>
      <c r="F32" s="768"/>
      <c r="G32" s="768"/>
      <c r="H32" s="768"/>
      <c r="I32" s="768"/>
      <c r="J32" s="768"/>
      <c r="K32" s="768"/>
      <c r="L32" s="768"/>
      <c r="M32" s="768"/>
      <c r="N32" s="768"/>
      <c r="O32" s="768"/>
      <c r="P32" s="769"/>
      <c r="Q32" s="770">
        <v>829</v>
      </c>
      <c r="R32" s="771"/>
      <c r="S32" s="771"/>
      <c r="T32" s="771"/>
      <c r="U32" s="771"/>
      <c r="V32" s="771">
        <v>902</v>
      </c>
      <c r="W32" s="771"/>
      <c r="X32" s="771"/>
      <c r="Y32" s="771"/>
      <c r="Z32" s="771"/>
      <c r="AA32" s="771">
        <f t="shared" si="0"/>
        <v>-73</v>
      </c>
      <c r="AB32" s="771"/>
      <c r="AC32" s="771"/>
      <c r="AD32" s="771"/>
      <c r="AE32" s="772"/>
      <c r="AF32" s="773">
        <v>23</v>
      </c>
      <c r="AG32" s="774"/>
      <c r="AH32" s="774"/>
      <c r="AI32" s="774"/>
      <c r="AJ32" s="775"/>
      <c r="AK32" s="821">
        <v>420</v>
      </c>
      <c r="AL32" s="817"/>
      <c r="AM32" s="817"/>
      <c r="AN32" s="817"/>
      <c r="AO32" s="817"/>
      <c r="AP32" s="817">
        <v>695</v>
      </c>
      <c r="AQ32" s="817"/>
      <c r="AR32" s="817"/>
      <c r="AS32" s="817"/>
      <c r="AT32" s="817"/>
      <c r="AU32" s="817">
        <f>AP32/2</f>
        <v>347.5</v>
      </c>
      <c r="AV32" s="817"/>
      <c r="AW32" s="817"/>
      <c r="AX32" s="817"/>
      <c r="AY32" s="817"/>
      <c r="AZ32" s="818" t="s">
        <v>488</v>
      </c>
      <c r="BA32" s="818"/>
      <c r="BB32" s="818"/>
      <c r="BC32" s="818"/>
      <c r="BD32" s="818"/>
      <c r="BE32" s="819" t="s">
        <v>393</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t="s">
        <v>394</v>
      </c>
      <c r="C33" s="768"/>
      <c r="D33" s="768"/>
      <c r="E33" s="768"/>
      <c r="F33" s="768"/>
      <c r="G33" s="768"/>
      <c r="H33" s="768"/>
      <c r="I33" s="768"/>
      <c r="J33" s="768"/>
      <c r="K33" s="768"/>
      <c r="L33" s="768"/>
      <c r="M33" s="768"/>
      <c r="N33" s="768"/>
      <c r="O33" s="768"/>
      <c r="P33" s="769"/>
      <c r="Q33" s="770">
        <v>343</v>
      </c>
      <c r="R33" s="771"/>
      <c r="S33" s="771"/>
      <c r="T33" s="771"/>
      <c r="U33" s="771"/>
      <c r="V33" s="771">
        <v>332</v>
      </c>
      <c r="W33" s="771"/>
      <c r="X33" s="771"/>
      <c r="Y33" s="771"/>
      <c r="Z33" s="771"/>
      <c r="AA33" s="771">
        <f t="shared" si="0"/>
        <v>11</v>
      </c>
      <c r="AB33" s="771"/>
      <c r="AC33" s="771"/>
      <c r="AD33" s="771"/>
      <c r="AE33" s="772"/>
      <c r="AF33" s="773">
        <v>89</v>
      </c>
      <c r="AG33" s="774"/>
      <c r="AH33" s="774"/>
      <c r="AI33" s="774"/>
      <c r="AJ33" s="775"/>
      <c r="AK33" s="821">
        <v>56</v>
      </c>
      <c r="AL33" s="817"/>
      <c r="AM33" s="817"/>
      <c r="AN33" s="817"/>
      <c r="AO33" s="817"/>
      <c r="AP33" s="817">
        <v>986</v>
      </c>
      <c r="AQ33" s="817"/>
      <c r="AR33" s="817"/>
      <c r="AS33" s="817"/>
      <c r="AT33" s="817"/>
      <c r="AU33" s="817">
        <f t="shared" ref="AU33:AU34" si="1">AP33/2</f>
        <v>493</v>
      </c>
      <c r="AV33" s="817"/>
      <c r="AW33" s="817"/>
      <c r="AX33" s="817"/>
      <c r="AY33" s="817"/>
      <c r="AZ33" s="818" t="s">
        <v>488</v>
      </c>
      <c r="BA33" s="818"/>
      <c r="BB33" s="818"/>
      <c r="BC33" s="818"/>
      <c r="BD33" s="818"/>
      <c r="BE33" s="819" t="s">
        <v>393</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t="s">
        <v>395</v>
      </c>
      <c r="C34" s="768"/>
      <c r="D34" s="768"/>
      <c r="E34" s="768"/>
      <c r="F34" s="768"/>
      <c r="G34" s="768"/>
      <c r="H34" s="768"/>
      <c r="I34" s="768"/>
      <c r="J34" s="768"/>
      <c r="K34" s="768"/>
      <c r="L34" s="768"/>
      <c r="M34" s="768"/>
      <c r="N34" s="768"/>
      <c r="O34" s="768"/>
      <c r="P34" s="769"/>
      <c r="Q34" s="770">
        <v>216</v>
      </c>
      <c r="R34" s="771"/>
      <c r="S34" s="771"/>
      <c r="T34" s="771"/>
      <c r="U34" s="771"/>
      <c r="V34" s="771">
        <v>232</v>
      </c>
      <c r="W34" s="771"/>
      <c r="X34" s="771"/>
      <c r="Y34" s="771"/>
      <c r="Z34" s="771"/>
      <c r="AA34" s="771">
        <f t="shared" si="0"/>
        <v>-16</v>
      </c>
      <c r="AB34" s="771"/>
      <c r="AC34" s="771"/>
      <c r="AD34" s="771"/>
      <c r="AE34" s="772"/>
      <c r="AF34" s="773">
        <v>35</v>
      </c>
      <c r="AG34" s="774"/>
      <c r="AH34" s="774"/>
      <c r="AI34" s="774"/>
      <c r="AJ34" s="775"/>
      <c r="AK34" s="821">
        <v>72</v>
      </c>
      <c r="AL34" s="817"/>
      <c r="AM34" s="817"/>
      <c r="AN34" s="817"/>
      <c r="AO34" s="817"/>
      <c r="AP34" s="817">
        <v>766</v>
      </c>
      <c r="AQ34" s="817"/>
      <c r="AR34" s="817"/>
      <c r="AS34" s="817"/>
      <c r="AT34" s="817"/>
      <c r="AU34" s="817">
        <f t="shared" si="1"/>
        <v>383</v>
      </c>
      <c r="AV34" s="817"/>
      <c r="AW34" s="817"/>
      <c r="AX34" s="817"/>
      <c r="AY34" s="817"/>
      <c r="AZ34" s="818" t="s">
        <v>488</v>
      </c>
      <c r="BA34" s="818"/>
      <c r="BB34" s="818"/>
      <c r="BC34" s="818"/>
      <c r="BD34" s="818"/>
      <c r="BE34" s="819" t="s">
        <v>393</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396</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376</v>
      </c>
      <c r="B63" s="776" t="s">
        <v>397</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244</v>
      </c>
      <c r="AG63" s="831"/>
      <c r="AH63" s="831"/>
      <c r="AI63" s="831"/>
      <c r="AJ63" s="832"/>
      <c r="AK63" s="833"/>
      <c r="AL63" s="828"/>
      <c r="AM63" s="828"/>
      <c r="AN63" s="828"/>
      <c r="AO63" s="828"/>
      <c r="AP63" s="831"/>
      <c r="AQ63" s="831"/>
      <c r="AR63" s="831"/>
      <c r="AS63" s="831"/>
      <c r="AT63" s="831"/>
      <c r="AU63" s="831"/>
      <c r="AV63" s="831"/>
      <c r="AW63" s="831"/>
      <c r="AX63" s="831"/>
      <c r="AY63" s="831"/>
      <c r="AZ63" s="835"/>
      <c r="BA63" s="835"/>
      <c r="BB63" s="835"/>
      <c r="BC63" s="835"/>
      <c r="BD63" s="835"/>
      <c r="BE63" s="836"/>
      <c r="BF63" s="836"/>
      <c r="BG63" s="836"/>
      <c r="BH63" s="836"/>
      <c r="BI63" s="837"/>
      <c r="BJ63" s="838" t="s">
        <v>121</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399</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400</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550</v>
      </c>
      <c r="C68" s="857"/>
      <c r="D68" s="857"/>
      <c r="E68" s="857"/>
      <c r="F68" s="857"/>
      <c r="G68" s="857"/>
      <c r="H68" s="857"/>
      <c r="I68" s="857"/>
      <c r="J68" s="857"/>
      <c r="K68" s="857"/>
      <c r="L68" s="857"/>
      <c r="M68" s="857"/>
      <c r="N68" s="857"/>
      <c r="O68" s="857"/>
      <c r="P68" s="858"/>
      <c r="Q68" s="859">
        <v>7141</v>
      </c>
      <c r="R68" s="853"/>
      <c r="S68" s="853"/>
      <c r="T68" s="853"/>
      <c r="U68" s="853"/>
      <c r="V68" s="853">
        <v>6656</v>
      </c>
      <c r="W68" s="853"/>
      <c r="X68" s="853"/>
      <c r="Y68" s="853"/>
      <c r="Z68" s="853"/>
      <c r="AA68" s="853">
        <v>485</v>
      </c>
      <c r="AB68" s="853"/>
      <c r="AC68" s="853"/>
      <c r="AD68" s="853"/>
      <c r="AE68" s="853"/>
      <c r="AF68" s="853">
        <v>416</v>
      </c>
      <c r="AG68" s="853"/>
      <c r="AH68" s="853"/>
      <c r="AI68" s="853"/>
      <c r="AJ68" s="853"/>
      <c r="AK68" s="853" t="s">
        <v>553</v>
      </c>
      <c r="AL68" s="853"/>
      <c r="AM68" s="853"/>
      <c r="AN68" s="853"/>
      <c r="AO68" s="853"/>
      <c r="AP68" s="853">
        <v>1376</v>
      </c>
      <c r="AQ68" s="853"/>
      <c r="AR68" s="853"/>
      <c r="AS68" s="853"/>
      <c r="AT68" s="853"/>
      <c r="AU68" s="853"/>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551</v>
      </c>
      <c r="C69" s="861"/>
      <c r="D69" s="861"/>
      <c r="E69" s="861"/>
      <c r="F69" s="861"/>
      <c r="G69" s="861"/>
      <c r="H69" s="861"/>
      <c r="I69" s="861"/>
      <c r="J69" s="861"/>
      <c r="K69" s="861"/>
      <c r="L69" s="861"/>
      <c r="M69" s="861"/>
      <c r="N69" s="861"/>
      <c r="O69" s="861"/>
      <c r="P69" s="862"/>
      <c r="Q69" s="863">
        <v>7189</v>
      </c>
      <c r="R69" s="817"/>
      <c r="S69" s="817"/>
      <c r="T69" s="817"/>
      <c r="U69" s="817"/>
      <c r="V69" s="817">
        <v>6969</v>
      </c>
      <c r="W69" s="817"/>
      <c r="X69" s="817"/>
      <c r="Y69" s="817"/>
      <c r="Z69" s="817"/>
      <c r="AA69" s="817">
        <v>220</v>
      </c>
      <c r="AB69" s="817"/>
      <c r="AC69" s="817"/>
      <c r="AD69" s="817"/>
      <c r="AE69" s="817"/>
      <c r="AF69" s="817">
        <v>220</v>
      </c>
      <c r="AG69" s="817"/>
      <c r="AH69" s="817"/>
      <c r="AI69" s="817"/>
      <c r="AJ69" s="817"/>
      <c r="AK69" s="817">
        <v>3820</v>
      </c>
      <c r="AL69" s="817"/>
      <c r="AM69" s="817"/>
      <c r="AN69" s="817"/>
      <c r="AO69" s="817"/>
      <c r="AP69" s="817">
        <v>350</v>
      </c>
      <c r="AQ69" s="817"/>
      <c r="AR69" s="817"/>
      <c r="AS69" s="817"/>
      <c r="AT69" s="817"/>
      <c r="AU69" s="817"/>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552</v>
      </c>
      <c r="C70" s="861"/>
      <c r="D70" s="861"/>
      <c r="E70" s="861"/>
      <c r="F70" s="861"/>
      <c r="G70" s="861"/>
      <c r="H70" s="861"/>
      <c r="I70" s="861"/>
      <c r="J70" s="861"/>
      <c r="K70" s="861"/>
      <c r="L70" s="861"/>
      <c r="M70" s="861"/>
      <c r="N70" s="861"/>
      <c r="O70" s="861"/>
      <c r="P70" s="862"/>
      <c r="Q70" s="863">
        <v>172</v>
      </c>
      <c r="R70" s="817"/>
      <c r="S70" s="817"/>
      <c r="T70" s="817"/>
      <c r="U70" s="817"/>
      <c r="V70" s="817">
        <v>166</v>
      </c>
      <c r="W70" s="817"/>
      <c r="X70" s="817"/>
      <c r="Y70" s="817"/>
      <c r="Z70" s="817"/>
      <c r="AA70" s="817">
        <v>6</v>
      </c>
      <c r="AB70" s="817"/>
      <c r="AC70" s="817"/>
      <c r="AD70" s="817"/>
      <c r="AE70" s="817"/>
      <c r="AF70" s="817">
        <v>6</v>
      </c>
      <c r="AG70" s="817"/>
      <c r="AH70" s="817"/>
      <c r="AI70" s="817"/>
      <c r="AJ70" s="817"/>
      <c r="AK70" s="817" t="s">
        <v>553</v>
      </c>
      <c r="AL70" s="817"/>
      <c r="AM70" s="817"/>
      <c r="AN70" s="817"/>
      <c r="AO70" s="817"/>
      <c r="AP70" s="817">
        <v>0</v>
      </c>
      <c r="AQ70" s="817"/>
      <c r="AR70" s="817"/>
      <c r="AS70" s="817"/>
      <c r="AT70" s="817"/>
      <c r="AU70" s="817"/>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c r="C71" s="861"/>
      <c r="D71" s="861"/>
      <c r="E71" s="861"/>
      <c r="F71" s="861"/>
      <c r="G71" s="861"/>
      <c r="H71" s="861"/>
      <c r="I71" s="861"/>
      <c r="J71" s="861"/>
      <c r="K71" s="861"/>
      <c r="L71" s="861"/>
      <c r="M71" s="861"/>
      <c r="N71" s="861"/>
      <c r="O71" s="861"/>
      <c r="P71" s="862"/>
      <c r="Q71" s="863"/>
      <c r="R71" s="817"/>
      <c r="S71" s="817"/>
      <c r="T71" s="817"/>
      <c r="U71" s="817"/>
      <c r="V71" s="817"/>
      <c r="W71" s="817"/>
      <c r="X71" s="817"/>
      <c r="Y71" s="817"/>
      <c r="Z71" s="817"/>
      <c r="AA71" s="817"/>
      <c r="AB71" s="817"/>
      <c r="AC71" s="817"/>
      <c r="AD71" s="817"/>
      <c r="AE71" s="817"/>
      <c r="AF71" s="817"/>
      <c r="AG71" s="817"/>
      <c r="AH71" s="817"/>
      <c r="AI71" s="817"/>
      <c r="AJ71" s="817"/>
      <c r="AK71" s="817"/>
      <c r="AL71" s="817"/>
      <c r="AM71" s="817"/>
      <c r="AN71" s="817"/>
      <c r="AO71" s="817"/>
      <c r="AP71" s="817"/>
      <c r="AQ71" s="817"/>
      <c r="AR71" s="817"/>
      <c r="AS71" s="817"/>
      <c r="AT71" s="817"/>
      <c r="AU71" s="817"/>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c r="C72" s="861"/>
      <c r="D72" s="861"/>
      <c r="E72" s="861"/>
      <c r="F72" s="861"/>
      <c r="G72" s="861"/>
      <c r="H72" s="861"/>
      <c r="I72" s="861"/>
      <c r="J72" s="861"/>
      <c r="K72" s="861"/>
      <c r="L72" s="861"/>
      <c r="M72" s="861"/>
      <c r="N72" s="861"/>
      <c r="O72" s="861"/>
      <c r="P72" s="862"/>
      <c r="Q72" s="863"/>
      <c r="R72" s="817"/>
      <c r="S72" s="817"/>
      <c r="T72" s="817"/>
      <c r="U72" s="817"/>
      <c r="V72" s="817"/>
      <c r="W72" s="817"/>
      <c r="X72" s="817"/>
      <c r="Y72" s="817"/>
      <c r="Z72" s="817"/>
      <c r="AA72" s="817"/>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376</v>
      </c>
      <c r="B88" s="776" t="s">
        <v>401</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776" t="s">
        <v>402</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403</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404</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407</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408</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409</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410</v>
      </c>
      <c r="AB109" s="880"/>
      <c r="AC109" s="880"/>
      <c r="AD109" s="880"/>
      <c r="AE109" s="881"/>
      <c r="AF109" s="879" t="s">
        <v>411</v>
      </c>
      <c r="AG109" s="880"/>
      <c r="AH109" s="880"/>
      <c r="AI109" s="880"/>
      <c r="AJ109" s="881"/>
      <c r="AK109" s="879" t="s">
        <v>294</v>
      </c>
      <c r="AL109" s="880"/>
      <c r="AM109" s="880"/>
      <c r="AN109" s="880"/>
      <c r="AO109" s="881"/>
      <c r="AP109" s="879" t="s">
        <v>412</v>
      </c>
      <c r="AQ109" s="880"/>
      <c r="AR109" s="880"/>
      <c r="AS109" s="880"/>
      <c r="AT109" s="882"/>
      <c r="AU109" s="899" t="s">
        <v>409</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410</v>
      </c>
      <c r="BR109" s="880"/>
      <c r="BS109" s="880"/>
      <c r="BT109" s="880"/>
      <c r="BU109" s="881"/>
      <c r="BV109" s="879" t="s">
        <v>411</v>
      </c>
      <c r="BW109" s="880"/>
      <c r="BX109" s="880"/>
      <c r="BY109" s="880"/>
      <c r="BZ109" s="881"/>
      <c r="CA109" s="879" t="s">
        <v>294</v>
      </c>
      <c r="CB109" s="880"/>
      <c r="CC109" s="880"/>
      <c r="CD109" s="880"/>
      <c r="CE109" s="881"/>
      <c r="CF109" s="900" t="s">
        <v>412</v>
      </c>
      <c r="CG109" s="900"/>
      <c r="CH109" s="900"/>
      <c r="CI109" s="900"/>
      <c r="CJ109" s="900"/>
      <c r="CK109" s="879" t="s">
        <v>413</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410</v>
      </c>
      <c r="DH109" s="880"/>
      <c r="DI109" s="880"/>
      <c r="DJ109" s="880"/>
      <c r="DK109" s="881"/>
      <c r="DL109" s="879" t="s">
        <v>411</v>
      </c>
      <c r="DM109" s="880"/>
      <c r="DN109" s="880"/>
      <c r="DO109" s="880"/>
      <c r="DP109" s="881"/>
      <c r="DQ109" s="879" t="s">
        <v>294</v>
      </c>
      <c r="DR109" s="880"/>
      <c r="DS109" s="880"/>
      <c r="DT109" s="880"/>
      <c r="DU109" s="881"/>
      <c r="DV109" s="879" t="s">
        <v>412</v>
      </c>
      <c r="DW109" s="880"/>
      <c r="DX109" s="880"/>
      <c r="DY109" s="880"/>
      <c r="DZ109" s="882"/>
    </row>
    <row r="110" spans="1:131" s="212" customFormat="1" ht="26.25" customHeight="1" x14ac:dyDescent="0.15">
      <c r="A110" s="883" t="s">
        <v>414</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733086</v>
      </c>
      <c r="AB110" s="887"/>
      <c r="AC110" s="887"/>
      <c r="AD110" s="887"/>
      <c r="AE110" s="888"/>
      <c r="AF110" s="889">
        <v>722027</v>
      </c>
      <c r="AG110" s="887"/>
      <c r="AH110" s="887"/>
      <c r="AI110" s="887"/>
      <c r="AJ110" s="888"/>
      <c r="AK110" s="889">
        <v>722745</v>
      </c>
      <c r="AL110" s="887"/>
      <c r="AM110" s="887"/>
      <c r="AN110" s="887"/>
      <c r="AO110" s="888"/>
      <c r="AP110" s="890">
        <v>17.7</v>
      </c>
      <c r="AQ110" s="891"/>
      <c r="AR110" s="891"/>
      <c r="AS110" s="891"/>
      <c r="AT110" s="892"/>
      <c r="AU110" s="893" t="s">
        <v>69</v>
      </c>
      <c r="AV110" s="894"/>
      <c r="AW110" s="894"/>
      <c r="AX110" s="894"/>
      <c r="AY110" s="894"/>
      <c r="AZ110" s="916" t="s">
        <v>415</v>
      </c>
      <c r="BA110" s="884"/>
      <c r="BB110" s="884"/>
      <c r="BC110" s="884"/>
      <c r="BD110" s="884"/>
      <c r="BE110" s="884"/>
      <c r="BF110" s="884"/>
      <c r="BG110" s="884"/>
      <c r="BH110" s="884"/>
      <c r="BI110" s="884"/>
      <c r="BJ110" s="884"/>
      <c r="BK110" s="884"/>
      <c r="BL110" s="884"/>
      <c r="BM110" s="884"/>
      <c r="BN110" s="884"/>
      <c r="BO110" s="884"/>
      <c r="BP110" s="885"/>
      <c r="BQ110" s="917">
        <v>6048814</v>
      </c>
      <c r="BR110" s="918"/>
      <c r="BS110" s="918"/>
      <c r="BT110" s="918"/>
      <c r="BU110" s="918"/>
      <c r="BV110" s="918">
        <v>5906421</v>
      </c>
      <c r="BW110" s="918"/>
      <c r="BX110" s="918"/>
      <c r="BY110" s="918"/>
      <c r="BZ110" s="918"/>
      <c r="CA110" s="918">
        <v>6405942</v>
      </c>
      <c r="CB110" s="918"/>
      <c r="CC110" s="918"/>
      <c r="CD110" s="918"/>
      <c r="CE110" s="918"/>
      <c r="CF110" s="931">
        <v>157</v>
      </c>
      <c r="CG110" s="932"/>
      <c r="CH110" s="932"/>
      <c r="CI110" s="932"/>
      <c r="CJ110" s="932"/>
      <c r="CK110" s="933" t="s">
        <v>416</v>
      </c>
      <c r="CL110" s="934"/>
      <c r="CM110" s="916" t="s">
        <v>417</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121</v>
      </c>
      <c r="DH110" s="918"/>
      <c r="DI110" s="918"/>
      <c r="DJ110" s="918"/>
      <c r="DK110" s="918"/>
      <c r="DL110" s="918" t="s">
        <v>121</v>
      </c>
      <c r="DM110" s="918"/>
      <c r="DN110" s="918"/>
      <c r="DO110" s="918"/>
      <c r="DP110" s="918"/>
      <c r="DQ110" s="918" t="s">
        <v>121</v>
      </c>
      <c r="DR110" s="918"/>
      <c r="DS110" s="918"/>
      <c r="DT110" s="918"/>
      <c r="DU110" s="918"/>
      <c r="DV110" s="919" t="s">
        <v>121</v>
      </c>
      <c r="DW110" s="919"/>
      <c r="DX110" s="919"/>
      <c r="DY110" s="919"/>
      <c r="DZ110" s="920"/>
    </row>
    <row r="111" spans="1:131" s="212" customFormat="1" ht="26.25" customHeight="1" x14ac:dyDescent="0.15">
      <c r="A111" s="921" t="s">
        <v>418</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121</v>
      </c>
      <c r="AB111" s="925"/>
      <c r="AC111" s="925"/>
      <c r="AD111" s="925"/>
      <c r="AE111" s="926"/>
      <c r="AF111" s="927" t="s">
        <v>121</v>
      </c>
      <c r="AG111" s="925"/>
      <c r="AH111" s="925"/>
      <c r="AI111" s="925"/>
      <c r="AJ111" s="926"/>
      <c r="AK111" s="927" t="s">
        <v>121</v>
      </c>
      <c r="AL111" s="925"/>
      <c r="AM111" s="925"/>
      <c r="AN111" s="925"/>
      <c r="AO111" s="926"/>
      <c r="AP111" s="928" t="s">
        <v>121</v>
      </c>
      <c r="AQ111" s="929"/>
      <c r="AR111" s="929"/>
      <c r="AS111" s="929"/>
      <c r="AT111" s="930"/>
      <c r="AU111" s="895"/>
      <c r="AV111" s="896"/>
      <c r="AW111" s="896"/>
      <c r="AX111" s="896"/>
      <c r="AY111" s="896"/>
      <c r="AZ111" s="909" t="s">
        <v>419</v>
      </c>
      <c r="BA111" s="910"/>
      <c r="BB111" s="910"/>
      <c r="BC111" s="910"/>
      <c r="BD111" s="910"/>
      <c r="BE111" s="910"/>
      <c r="BF111" s="910"/>
      <c r="BG111" s="910"/>
      <c r="BH111" s="910"/>
      <c r="BI111" s="910"/>
      <c r="BJ111" s="910"/>
      <c r="BK111" s="910"/>
      <c r="BL111" s="910"/>
      <c r="BM111" s="910"/>
      <c r="BN111" s="910"/>
      <c r="BO111" s="910"/>
      <c r="BP111" s="911"/>
      <c r="BQ111" s="912" t="s">
        <v>121</v>
      </c>
      <c r="BR111" s="913"/>
      <c r="BS111" s="913"/>
      <c r="BT111" s="913"/>
      <c r="BU111" s="913"/>
      <c r="BV111" s="913" t="s">
        <v>121</v>
      </c>
      <c r="BW111" s="913"/>
      <c r="BX111" s="913"/>
      <c r="BY111" s="913"/>
      <c r="BZ111" s="913"/>
      <c r="CA111" s="913" t="s">
        <v>121</v>
      </c>
      <c r="CB111" s="913"/>
      <c r="CC111" s="913"/>
      <c r="CD111" s="913"/>
      <c r="CE111" s="913"/>
      <c r="CF111" s="907" t="s">
        <v>121</v>
      </c>
      <c r="CG111" s="908"/>
      <c r="CH111" s="908"/>
      <c r="CI111" s="908"/>
      <c r="CJ111" s="908"/>
      <c r="CK111" s="935"/>
      <c r="CL111" s="936"/>
      <c r="CM111" s="909" t="s">
        <v>420</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121</v>
      </c>
      <c r="DH111" s="913"/>
      <c r="DI111" s="913"/>
      <c r="DJ111" s="913"/>
      <c r="DK111" s="913"/>
      <c r="DL111" s="913" t="s">
        <v>121</v>
      </c>
      <c r="DM111" s="913"/>
      <c r="DN111" s="913"/>
      <c r="DO111" s="913"/>
      <c r="DP111" s="913"/>
      <c r="DQ111" s="913" t="s">
        <v>121</v>
      </c>
      <c r="DR111" s="913"/>
      <c r="DS111" s="913"/>
      <c r="DT111" s="913"/>
      <c r="DU111" s="913"/>
      <c r="DV111" s="914" t="s">
        <v>121</v>
      </c>
      <c r="DW111" s="914"/>
      <c r="DX111" s="914"/>
      <c r="DY111" s="914"/>
      <c r="DZ111" s="915"/>
    </row>
    <row r="112" spans="1:131" s="212" customFormat="1" ht="26.25" customHeight="1" x14ac:dyDescent="0.15">
      <c r="A112" s="939" t="s">
        <v>421</v>
      </c>
      <c r="B112" s="940"/>
      <c r="C112" s="910" t="s">
        <v>422</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121</v>
      </c>
      <c r="AB112" s="946"/>
      <c r="AC112" s="946"/>
      <c r="AD112" s="946"/>
      <c r="AE112" s="947"/>
      <c r="AF112" s="948" t="s">
        <v>121</v>
      </c>
      <c r="AG112" s="946"/>
      <c r="AH112" s="946"/>
      <c r="AI112" s="946"/>
      <c r="AJ112" s="947"/>
      <c r="AK112" s="948" t="s">
        <v>121</v>
      </c>
      <c r="AL112" s="946"/>
      <c r="AM112" s="946"/>
      <c r="AN112" s="946"/>
      <c r="AO112" s="947"/>
      <c r="AP112" s="949" t="s">
        <v>121</v>
      </c>
      <c r="AQ112" s="950"/>
      <c r="AR112" s="950"/>
      <c r="AS112" s="950"/>
      <c r="AT112" s="951"/>
      <c r="AU112" s="895"/>
      <c r="AV112" s="896"/>
      <c r="AW112" s="896"/>
      <c r="AX112" s="896"/>
      <c r="AY112" s="896"/>
      <c r="AZ112" s="909" t="s">
        <v>423</v>
      </c>
      <c r="BA112" s="910"/>
      <c r="BB112" s="910"/>
      <c r="BC112" s="910"/>
      <c r="BD112" s="910"/>
      <c r="BE112" s="910"/>
      <c r="BF112" s="910"/>
      <c r="BG112" s="910"/>
      <c r="BH112" s="910"/>
      <c r="BI112" s="910"/>
      <c r="BJ112" s="910"/>
      <c r="BK112" s="910"/>
      <c r="BL112" s="910"/>
      <c r="BM112" s="910"/>
      <c r="BN112" s="910"/>
      <c r="BO112" s="910"/>
      <c r="BP112" s="911"/>
      <c r="BQ112" s="912">
        <v>1923558</v>
      </c>
      <c r="BR112" s="913"/>
      <c r="BS112" s="913"/>
      <c r="BT112" s="913"/>
      <c r="BU112" s="913"/>
      <c r="BV112" s="913">
        <v>1743514</v>
      </c>
      <c r="BW112" s="913"/>
      <c r="BX112" s="913"/>
      <c r="BY112" s="913"/>
      <c r="BZ112" s="913"/>
      <c r="CA112" s="913">
        <v>1688212</v>
      </c>
      <c r="CB112" s="913"/>
      <c r="CC112" s="913"/>
      <c r="CD112" s="913"/>
      <c r="CE112" s="913"/>
      <c r="CF112" s="907">
        <v>41.4</v>
      </c>
      <c r="CG112" s="908"/>
      <c r="CH112" s="908"/>
      <c r="CI112" s="908"/>
      <c r="CJ112" s="908"/>
      <c r="CK112" s="935"/>
      <c r="CL112" s="936"/>
      <c r="CM112" s="909" t="s">
        <v>424</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121</v>
      </c>
      <c r="DH112" s="913"/>
      <c r="DI112" s="913"/>
      <c r="DJ112" s="913"/>
      <c r="DK112" s="913"/>
      <c r="DL112" s="913" t="s">
        <v>121</v>
      </c>
      <c r="DM112" s="913"/>
      <c r="DN112" s="913"/>
      <c r="DO112" s="913"/>
      <c r="DP112" s="913"/>
      <c r="DQ112" s="913" t="s">
        <v>121</v>
      </c>
      <c r="DR112" s="913"/>
      <c r="DS112" s="913"/>
      <c r="DT112" s="913"/>
      <c r="DU112" s="913"/>
      <c r="DV112" s="914" t="s">
        <v>121</v>
      </c>
      <c r="DW112" s="914"/>
      <c r="DX112" s="914"/>
      <c r="DY112" s="914"/>
      <c r="DZ112" s="915"/>
    </row>
    <row r="113" spans="1:130" s="212" customFormat="1" ht="26.25" customHeight="1" x14ac:dyDescent="0.15">
      <c r="A113" s="941"/>
      <c r="B113" s="942"/>
      <c r="C113" s="910" t="s">
        <v>425</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109245</v>
      </c>
      <c r="AB113" s="925"/>
      <c r="AC113" s="925"/>
      <c r="AD113" s="925"/>
      <c r="AE113" s="926"/>
      <c r="AF113" s="927">
        <v>145542</v>
      </c>
      <c r="AG113" s="925"/>
      <c r="AH113" s="925"/>
      <c r="AI113" s="925"/>
      <c r="AJ113" s="926"/>
      <c r="AK113" s="927">
        <v>166665</v>
      </c>
      <c r="AL113" s="925"/>
      <c r="AM113" s="925"/>
      <c r="AN113" s="925"/>
      <c r="AO113" s="926"/>
      <c r="AP113" s="928">
        <v>4.0999999999999996</v>
      </c>
      <c r="AQ113" s="929"/>
      <c r="AR113" s="929"/>
      <c r="AS113" s="929"/>
      <c r="AT113" s="930"/>
      <c r="AU113" s="895"/>
      <c r="AV113" s="896"/>
      <c r="AW113" s="896"/>
      <c r="AX113" s="896"/>
      <c r="AY113" s="896"/>
      <c r="AZ113" s="909" t="s">
        <v>426</v>
      </c>
      <c r="BA113" s="910"/>
      <c r="BB113" s="910"/>
      <c r="BC113" s="910"/>
      <c r="BD113" s="910"/>
      <c r="BE113" s="910"/>
      <c r="BF113" s="910"/>
      <c r="BG113" s="910"/>
      <c r="BH113" s="910"/>
      <c r="BI113" s="910"/>
      <c r="BJ113" s="910"/>
      <c r="BK113" s="910"/>
      <c r="BL113" s="910"/>
      <c r="BM113" s="910"/>
      <c r="BN113" s="910"/>
      <c r="BO113" s="910"/>
      <c r="BP113" s="911"/>
      <c r="BQ113" s="912">
        <v>14002</v>
      </c>
      <c r="BR113" s="913"/>
      <c r="BS113" s="913"/>
      <c r="BT113" s="913"/>
      <c r="BU113" s="913"/>
      <c r="BV113" s="913">
        <v>431414</v>
      </c>
      <c r="BW113" s="913"/>
      <c r="BX113" s="913"/>
      <c r="BY113" s="913"/>
      <c r="BZ113" s="913"/>
      <c r="CA113" s="913">
        <v>281479</v>
      </c>
      <c r="CB113" s="913"/>
      <c r="CC113" s="913"/>
      <c r="CD113" s="913"/>
      <c r="CE113" s="913"/>
      <c r="CF113" s="907">
        <v>6.9</v>
      </c>
      <c r="CG113" s="908"/>
      <c r="CH113" s="908"/>
      <c r="CI113" s="908"/>
      <c r="CJ113" s="908"/>
      <c r="CK113" s="935"/>
      <c r="CL113" s="936"/>
      <c r="CM113" s="909" t="s">
        <v>427</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121</v>
      </c>
      <c r="DH113" s="946"/>
      <c r="DI113" s="946"/>
      <c r="DJ113" s="946"/>
      <c r="DK113" s="947"/>
      <c r="DL113" s="948" t="s">
        <v>121</v>
      </c>
      <c r="DM113" s="946"/>
      <c r="DN113" s="946"/>
      <c r="DO113" s="946"/>
      <c r="DP113" s="947"/>
      <c r="DQ113" s="948" t="s">
        <v>121</v>
      </c>
      <c r="DR113" s="946"/>
      <c r="DS113" s="946"/>
      <c r="DT113" s="946"/>
      <c r="DU113" s="947"/>
      <c r="DV113" s="949" t="s">
        <v>121</v>
      </c>
      <c r="DW113" s="950"/>
      <c r="DX113" s="950"/>
      <c r="DY113" s="950"/>
      <c r="DZ113" s="951"/>
    </row>
    <row r="114" spans="1:130" s="212" customFormat="1" ht="26.25" customHeight="1" x14ac:dyDescent="0.15">
      <c r="A114" s="941"/>
      <c r="B114" s="942"/>
      <c r="C114" s="910" t="s">
        <v>428</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2025</v>
      </c>
      <c r="AB114" s="946"/>
      <c r="AC114" s="946"/>
      <c r="AD114" s="946"/>
      <c r="AE114" s="947"/>
      <c r="AF114" s="948">
        <v>2022</v>
      </c>
      <c r="AG114" s="946"/>
      <c r="AH114" s="946"/>
      <c r="AI114" s="946"/>
      <c r="AJ114" s="947"/>
      <c r="AK114" s="948">
        <v>2312</v>
      </c>
      <c r="AL114" s="946"/>
      <c r="AM114" s="946"/>
      <c r="AN114" s="946"/>
      <c r="AO114" s="947"/>
      <c r="AP114" s="949">
        <v>0.1</v>
      </c>
      <c r="AQ114" s="950"/>
      <c r="AR114" s="950"/>
      <c r="AS114" s="950"/>
      <c r="AT114" s="951"/>
      <c r="AU114" s="895"/>
      <c r="AV114" s="896"/>
      <c r="AW114" s="896"/>
      <c r="AX114" s="896"/>
      <c r="AY114" s="896"/>
      <c r="AZ114" s="909" t="s">
        <v>429</v>
      </c>
      <c r="BA114" s="910"/>
      <c r="BB114" s="910"/>
      <c r="BC114" s="910"/>
      <c r="BD114" s="910"/>
      <c r="BE114" s="910"/>
      <c r="BF114" s="910"/>
      <c r="BG114" s="910"/>
      <c r="BH114" s="910"/>
      <c r="BI114" s="910"/>
      <c r="BJ114" s="910"/>
      <c r="BK114" s="910"/>
      <c r="BL114" s="910"/>
      <c r="BM114" s="910"/>
      <c r="BN114" s="910"/>
      <c r="BO114" s="910"/>
      <c r="BP114" s="911"/>
      <c r="BQ114" s="912" t="s">
        <v>121</v>
      </c>
      <c r="BR114" s="913"/>
      <c r="BS114" s="913"/>
      <c r="BT114" s="913"/>
      <c r="BU114" s="913"/>
      <c r="BV114" s="913">
        <v>206984</v>
      </c>
      <c r="BW114" s="913"/>
      <c r="BX114" s="913"/>
      <c r="BY114" s="913"/>
      <c r="BZ114" s="913"/>
      <c r="CA114" s="913">
        <v>275499</v>
      </c>
      <c r="CB114" s="913"/>
      <c r="CC114" s="913"/>
      <c r="CD114" s="913"/>
      <c r="CE114" s="913"/>
      <c r="CF114" s="907">
        <v>6.8</v>
      </c>
      <c r="CG114" s="908"/>
      <c r="CH114" s="908"/>
      <c r="CI114" s="908"/>
      <c r="CJ114" s="908"/>
      <c r="CK114" s="935"/>
      <c r="CL114" s="936"/>
      <c r="CM114" s="909" t="s">
        <v>430</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121</v>
      </c>
      <c r="DH114" s="946"/>
      <c r="DI114" s="946"/>
      <c r="DJ114" s="946"/>
      <c r="DK114" s="947"/>
      <c r="DL114" s="948" t="s">
        <v>121</v>
      </c>
      <c r="DM114" s="946"/>
      <c r="DN114" s="946"/>
      <c r="DO114" s="946"/>
      <c r="DP114" s="947"/>
      <c r="DQ114" s="948" t="s">
        <v>121</v>
      </c>
      <c r="DR114" s="946"/>
      <c r="DS114" s="946"/>
      <c r="DT114" s="946"/>
      <c r="DU114" s="947"/>
      <c r="DV114" s="949" t="s">
        <v>121</v>
      </c>
      <c r="DW114" s="950"/>
      <c r="DX114" s="950"/>
      <c r="DY114" s="950"/>
      <c r="DZ114" s="951"/>
    </row>
    <row r="115" spans="1:130" s="212" customFormat="1" ht="26.25" customHeight="1" x14ac:dyDescent="0.15">
      <c r="A115" s="941"/>
      <c r="B115" s="942"/>
      <c r="C115" s="910" t="s">
        <v>431</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1137</v>
      </c>
      <c r="AB115" s="925"/>
      <c r="AC115" s="925"/>
      <c r="AD115" s="925"/>
      <c r="AE115" s="926"/>
      <c r="AF115" s="927">
        <v>974</v>
      </c>
      <c r="AG115" s="925"/>
      <c r="AH115" s="925"/>
      <c r="AI115" s="925"/>
      <c r="AJ115" s="926"/>
      <c r="AK115" s="927">
        <v>742</v>
      </c>
      <c r="AL115" s="925"/>
      <c r="AM115" s="925"/>
      <c r="AN115" s="925"/>
      <c r="AO115" s="926"/>
      <c r="AP115" s="928">
        <v>0</v>
      </c>
      <c r="AQ115" s="929"/>
      <c r="AR115" s="929"/>
      <c r="AS115" s="929"/>
      <c r="AT115" s="930"/>
      <c r="AU115" s="895"/>
      <c r="AV115" s="896"/>
      <c r="AW115" s="896"/>
      <c r="AX115" s="896"/>
      <c r="AY115" s="896"/>
      <c r="AZ115" s="909" t="s">
        <v>432</v>
      </c>
      <c r="BA115" s="910"/>
      <c r="BB115" s="910"/>
      <c r="BC115" s="910"/>
      <c r="BD115" s="910"/>
      <c r="BE115" s="910"/>
      <c r="BF115" s="910"/>
      <c r="BG115" s="910"/>
      <c r="BH115" s="910"/>
      <c r="BI115" s="910"/>
      <c r="BJ115" s="910"/>
      <c r="BK115" s="910"/>
      <c r="BL115" s="910"/>
      <c r="BM115" s="910"/>
      <c r="BN115" s="910"/>
      <c r="BO115" s="910"/>
      <c r="BP115" s="911"/>
      <c r="BQ115" s="912" t="s">
        <v>121</v>
      </c>
      <c r="BR115" s="913"/>
      <c r="BS115" s="913"/>
      <c r="BT115" s="913"/>
      <c r="BU115" s="913"/>
      <c r="BV115" s="913" t="s">
        <v>121</v>
      </c>
      <c r="BW115" s="913"/>
      <c r="BX115" s="913"/>
      <c r="BY115" s="913"/>
      <c r="BZ115" s="913"/>
      <c r="CA115" s="913" t="s">
        <v>121</v>
      </c>
      <c r="CB115" s="913"/>
      <c r="CC115" s="913"/>
      <c r="CD115" s="913"/>
      <c r="CE115" s="913"/>
      <c r="CF115" s="907" t="s">
        <v>121</v>
      </c>
      <c r="CG115" s="908"/>
      <c r="CH115" s="908"/>
      <c r="CI115" s="908"/>
      <c r="CJ115" s="908"/>
      <c r="CK115" s="935"/>
      <c r="CL115" s="936"/>
      <c r="CM115" s="909" t="s">
        <v>433</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121</v>
      </c>
      <c r="DH115" s="946"/>
      <c r="DI115" s="946"/>
      <c r="DJ115" s="946"/>
      <c r="DK115" s="947"/>
      <c r="DL115" s="948" t="s">
        <v>121</v>
      </c>
      <c r="DM115" s="946"/>
      <c r="DN115" s="946"/>
      <c r="DO115" s="946"/>
      <c r="DP115" s="947"/>
      <c r="DQ115" s="948" t="s">
        <v>121</v>
      </c>
      <c r="DR115" s="946"/>
      <c r="DS115" s="946"/>
      <c r="DT115" s="946"/>
      <c r="DU115" s="947"/>
      <c r="DV115" s="949" t="s">
        <v>121</v>
      </c>
      <c r="DW115" s="950"/>
      <c r="DX115" s="950"/>
      <c r="DY115" s="950"/>
      <c r="DZ115" s="951"/>
    </row>
    <row r="116" spans="1:130" s="212" customFormat="1" ht="26.25" customHeight="1" x14ac:dyDescent="0.15">
      <c r="A116" s="943"/>
      <c r="B116" s="944"/>
      <c r="C116" s="952" t="s">
        <v>434</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v>45</v>
      </c>
      <c r="AB116" s="946"/>
      <c r="AC116" s="946"/>
      <c r="AD116" s="946"/>
      <c r="AE116" s="947"/>
      <c r="AF116" s="948">
        <v>342</v>
      </c>
      <c r="AG116" s="946"/>
      <c r="AH116" s="946"/>
      <c r="AI116" s="946"/>
      <c r="AJ116" s="947"/>
      <c r="AK116" s="948">
        <v>431</v>
      </c>
      <c r="AL116" s="946"/>
      <c r="AM116" s="946"/>
      <c r="AN116" s="946"/>
      <c r="AO116" s="947"/>
      <c r="AP116" s="949">
        <v>0</v>
      </c>
      <c r="AQ116" s="950"/>
      <c r="AR116" s="950"/>
      <c r="AS116" s="950"/>
      <c r="AT116" s="951"/>
      <c r="AU116" s="895"/>
      <c r="AV116" s="896"/>
      <c r="AW116" s="896"/>
      <c r="AX116" s="896"/>
      <c r="AY116" s="896"/>
      <c r="AZ116" s="954" t="s">
        <v>435</v>
      </c>
      <c r="BA116" s="955"/>
      <c r="BB116" s="955"/>
      <c r="BC116" s="955"/>
      <c r="BD116" s="955"/>
      <c r="BE116" s="955"/>
      <c r="BF116" s="955"/>
      <c r="BG116" s="955"/>
      <c r="BH116" s="955"/>
      <c r="BI116" s="955"/>
      <c r="BJ116" s="955"/>
      <c r="BK116" s="955"/>
      <c r="BL116" s="955"/>
      <c r="BM116" s="955"/>
      <c r="BN116" s="955"/>
      <c r="BO116" s="955"/>
      <c r="BP116" s="956"/>
      <c r="BQ116" s="912" t="s">
        <v>121</v>
      </c>
      <c r="BR116" s="913"/>
      <c r="BS116" s="913"/>
      <c r="BT116" s="913"/>
      <c r="BU116" s="913"/>
      <c r="BV116" s="913" t="s">
        <v>121</v>
      </c>
      <c r="BW116" s="913"/>
      <c r="BX116" s="913"/>
      <c r="BY116" s="913"/>
      <c r="BZ116" s="913"/>
      <c r="CA116" s="913" t="s">
        <v>121</v>
      </c>
      <c r="CB116" s="913"/>
      <c r="CC116" s="913"/>
      <c r="CD116" s="913"/>
      <c r="CE116" s="913"/>
      <c r="CF116" s="907" t="s">
        <v>121</v>
      </c>
      <c r="CG116" s="908"/>
      <c r="CH116" s="908"/>
      <c r="CI116" s="908"/>
      <c r="CJ116" s="908"/>
      <c r="CK116" s="935"/>
      <c r="CL116" s="936"/>
      <c r="CM116" s="909" t="s">
        <v>436</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121</v>
      </c>
      <c r="DH116" s="946"/>
      <c r="DI116" s="946"/>
      <c r="DJ116" s="946"/>
      <c r="DK116" s="947"/>
      <c r="DL116" s="948" t="s">
        <v>121</v>
      </c>
      <c r="DM116" s="946"/>
      <c r="DN116" s="946"/>
      <c r="DO116" s="946"/>
      <c r="DP116" s="947"/>
      <c r="DQ116" s="948" t="s">
        <v>121</v>
      </c>
      <c r="DR116" s="946"/>
      <c r="DS116" s="946"/>
      <c r="DT116" s="946"/>
      <c r="DU116" s="947"/>
      <c r="DV116" s="949" t="s">
        <v>121</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437</v>
      </c>
      <c r="Z117" s="881"/>
      <c r="AA117" s="965">
        <v>845538</v>
      </c>
      <c r="AB117" s="966"/>
      <c r="AC117" s="966"/>
      <c r="AD117" s="966"/>
      <c r="AE117" s="967"/>
      <c r="AF117" s="968">
        <v>870907</v>
      </c>
      <c r="AG117" s="966"/>
      <c r="AH117" s="966"/>
      <c r="AI117" s="966"/>
      <c r="AJ117" s="967"/>
      <c r="AK117" s="968">
        <v>892895</v>
      </c>
      <c r="AL117" s="966"/>
      <c r="AM117" s="966"/>
      <c r="AN117" s="966"/>
      <c r="AO117" s="967"/>
      <c r="AP117" s="969"/>
      <c r="AQ117" s="970"/>
      <c r="AR117" s="970"/>
      <c r="AS117" s="970"/>
      <c r="AT117" s="971"/>
      <c r="AU117" s="895"/>
      <c r="AV117" s="896"/>
      <c r="AW117" s="896"/>
      <c r="AX117" s="896"/>
      <c r="AY117" s="896"/>
      <c r="AZ117" s="961" t="s">
        <v>438</v>
      </c>
      <c r="BA117" s="962"/>
      <c r="BB117" s="962"/>
      <c r="BC117" s="962"/>
      <c r="BD117" s="962"/>
      <c r="BE117" s="962"/>
      <c r="BF117" s="962"/>
      <c r="BG117" s="962"/>
      <c r="BH117" s="962"/>
      <c r="BI117" s="962"/>
      <c r="BJ117" s="962"/>
      <c r="BK117" s="962"/>
      <c r="BL117" s="962"/>
      <c r="BM117" s="962"/>
      <c r="BN117" s="962"/>
      <c r="BO117" s="962"/>
      <c r="BP117" s="963"/>
      <c r="BQ117" s="912" t="s">
        <v>121</v>
      </c>
      <c r="BR117" s="913"/>
      <c r="BS117" s="913"/>
      <c r="BT117" s="913"/>
      <c r="BU117" s="913"/>
      <c r="BV117" s="913" t="s">
        <v>121</v>
      </c>
      <c r="BW117" s="913"/>
      <c r="BX117" s="913"/>
      <c r="BY117" s="913"/>
      <c r="BZ117" s="913"/>
      <c r="CA117" s="913" t="s">
        <v>121</v>
      </c>
      <c r="CB117" s="913"/>
      <c r="CC117" s="913"/>
      <c r="CD117" s="913"/>
      <c r="CE117" s="913"/>
      <c r="CF117" s="907" t="s">
        <v>121</v>
      </c>
      <c r="CG117" s="908"/>
      <c r="CH117" s="908"/>
      <c r="CI117" s="908"/>
      <c r="CJ117" s="908"/>
      <c r="CK117" s="935"/>
      <c r="CL117" s="936"/>
      <c r="CM117" s="909" t="s">
        <v>439</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121</v>
      </c>
      <c r="DH117" s="946"/>
      <c r="DI117" s="946"/>
      <c r="DJ117" s="946"/>
      <c r="DK117" s="947"/>
      <c r="DL117" s="948" t="s">
        <v>121</v>
      </c>
      <c r="DM117" s="946"/>
      <c r="DN117" s="946"/>
      <c r="DO117" s="946"/>
      <c r="DP117" s="947"/>
      <c r="DQ117" s="948" t="s">
        <v>121</v>
      </c>
      <c r="DR117" s="946"/>
      <c r="DS117" s="946"/>
      <c r="DT117" s="946"/>
      <c r="DU117" s="947"/>
      <c r="DV117" s="949" t="s">
        <v>121</v>
      </c>
      <c r="DW117" s="950"/>
      <c r="DX117" s="950"/>
      <c r="DY117" s="950"/>
      <c r="DZ117" s="951"/>
    </row>
    <row r="118" spans="1:130" s="212" customFormat="1" ht="26.25" customHeight="1" x14ac:dyDescent="0.15">
      <c r="A118" s="899" t="s">
        <v>413</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410</v>
      </c>
      <c r="AB118" s="880"/>
      <c r="AC118" s="880"/>
      <c r="AD118" s="880"/>
      <c r="AE118" s="881"/>
      <c r="AF118" s="879" t="s">
        <v>411</v>
      </c>
      <c r="AG118" s="880"/>
      <c r="AH118" s="880"/>
      <c r="AI118" s="880"/>
      <c r="AJ118" s="881"/>
      <c r="AK118" s="879" t="s">
        <v>294</v>
      </c>
      <c r="AL118" s="880"/>
      <c r="AM118" s="880"/>
      <c r="AN118" s="880"/>
      <c r="AO118" s="881"/>
      <c r="AP118" s="957" t="s">
        <v>412</v>
      </c>
      <c r="AQ118" s="958"/>
      <c r="AR118" s="958"/>
      <c r="AS118" s="958"/>
      <c r="AT118" s="959"/>
      <c r="AU118" s="895"/>
      <c r="AV118" s="896"/>
      <c r="AW118" s="896"/>
      <c r="AX118" s="896"/>
      <c r="AY118" s="896"/>
      <c r="AZ118" s="960" t="s">
        <v>440</v>
      </c>
      <c r="BA118" s="952"/>
      <c r="BB118" s="952"/>
      <c r="BC118" s="952"/>
      <c r="BD118" s="952"/>
      <c r="BE118" s="952"/>
      <c r="BF118" s="952"/>
      <c r="BG118" s="952"/>
      <c r="BH118" s="952"/>
      <c r="BI118" s="952"/>
      <c r="BJ118" s="952"/>
      <c r="BK118" s="952"/>
      <c r="BL118" s="952"/>
      <c r="BM118" s="952"/>
      <c r="BN118" s="952"/>
      <c r="BO118" s="952"/>
      <c r="BP118" s="953"/>
      <c r="BQ118" s="986" t="s">
        <v>121</v>
      </c>
      <c r="BR118" s="987"/>
      <c r="BS118" s="987"/>
      <c r="BT118" s="987"/>
      <c r="BU118" s="987"/>
      <c r="BV118" s="987" t="s">
        <v>121</v>
      </c>
      <c r="BW118" s="987"/>
      <c r="BX118" s="987"/>
      <c r="BY118" s="987"/>
      <c r="BZ118" s="987"/>
      <c r="CA118" s="987" t="s">
        <v>121</v>
      </c>
      <c r="CB118" s="987"/>
      <c r="CC118" s="987"/>
      <c r="CD118" s="987"/>
      <c r="CE118" s="987"/>
      <c r="CF118" s="907" t="s">
        <v>121</v>
      </c>
      <c r="CG118" s="908"/>
      <c r="CH118" s="908"/>
      <c r="CI118" s="908"/>
      <c r="CJ118" s="908"/>
      <c r="CK118" s="935"/>
      <c r="CL118" s="936"/>
      <c r="CM118" s="909" t="s">
        <v>441</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121</v>
      </c>
      <c r="DH118" s="946"/>
      <c r="DI118" s="946"/>
      <c r="DJ118" s="946"/>
      <c r="DK118" s="947"/>
      <c r="DL118" s="948" t="s">
        <v>121</v>
      </c>
      <c r="DM118" s="946"/>
      <c r="DN118" s="946"/>
      <c r="DO118" s="946"/>
      <c r="DP118" s="947"/>
      <c r="DQ118" s="948" t="s">
        <v>121</v>
      </c>
      <c r="DR118" s="946"/>
      <c r="DS118" s="946"/>
      <c r="DT118" s="946"/>
      <c r="DU118" s="947"/>
      <c r="DV118" s="949" t="s">
        <v>121</v>
      </c>
      <c r="DW118" s="950"/>
      <c r="DX118" s="950"/>
      <c r="DY118" s="950"/>
      <c r="DZ118" s="951"/>
    </row>
    <row r="119" spans="1:130" s="212" customFormat="1" ht="26.25" customHeight="1" x14ac:dyDescent="0.15">
      <c r="A119" s="1043" t="s">
        <v>416</v>
      </c>
      <c r="B119" s="934"/>
      <c r="C119" s="916" t="s">
        <v>417</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121</v>
      </c>
      <c r="AB119" s="887"/>
      <c r="AC119" s="887"/>
      <c r="AD119" s="887"/>
      <c r="AE119" s="888"/>
      <c r="AF119" s="889" t="s">
        <v>121</v>
      </c>
      <c r="AG119" s="887"/>
      <c r="AH119" s="887"/>
      <c r="AI119" s="887"/>
      <c r="AJ119" s="888"/>
      <c r="AK119" s="889" t="s">
        <v>121</v>
      </c>
      <c r="AL119" s="887"/>
      <c r="AM119" s="887"/>
      <c r="AN119" s="887"/>
      <c r="AO119" s="888"/>
      <c r="AP119" s="890" t="s">
        <v>121</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442</v>
      </c>
      <c r="BP119" s="992"/>
      <c r="BQ119" s="986">
        <v>7986374</v>
      </c>
      <c r="BR119" s="987"/>
      <c r="BS119" s="987"/>
      <c r="BT119" s="987"/>
      <c r="BU119" s="987"/>
      <c r="BV119" s="987">
        <v>8288333</v>
      </c>
      <c r="BW119" s="987"/>
      <c r="BX119" s="987"/>
      <c r="BY119" s="987"/>
      <c r="BZ119" s="987"/>
      <c r="CA119" s="987">
        <v>8651132</v>
      </c>
      <c r="CB119" s="987"/>
      <c r="CC119" s="987"/>
      <c r="CD119" s="987"/>
      <c r="CE119" s="987"/>
      <c r="CF119" s="988"/>
      <c r="CG119" s="989"/>
      <c r="CH119" s="989"/>
      <c r="CI119" s="989"/>
      <c r="CJ119" s="990"/>
      <c r="CK119" s="937"/>
      <c r="CL119" s="938"/>
      <c r="CM119" s="960" t="s">
        <v>443</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121</v>
      </c>
      <c r="DH119" s="973"/>
      <c r="DI119" s="973"/>
      <c r="DJ119" s="973"/>
      <c r="DK119" s="974"/>
      <c r="DL119" s="972" t="s">
        <v>121</v>
      </c>
      <c r="DM119" s="973"/>
      <c r="DN119" s="973"/>
      <c r="DO119" s="973"/>
      <c r="DP119" s="974"/>
      <c r="DQ119" s="972" t="s">
        <v>121</v>
      </c>
      <c r="DR119" s="973"/>
      <c r="DS119" s="973"/>
      <c r="DT119" s="973"/>
      <c r="DU119" s="974"/>
      <c r="DV119" s="975" t="s">
        <v>121</v>
      </c>
      <c r="DW119" s="976"/>
      <c r="DX119" s="976"/>
      <c r="DY119" s="976"/>
      <c r="DZ119" s="977"/>
    </row>
    <row r="120" spans="1:130" s="212" customFormat="1" ht="26.25" customHeight="1" x14ac:dyDescent="0.15">
      <c r="A120" s="1044"/>
      <c r="B120" s="936"/>
      <c r="C120" s="909" t="s">
        <v>420</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121</v>
      </c>
      <c r="AB120" s="946"/>
      <c r="AC120" s="946"/>
      <c r="AD120" s="946"/>
      <c r="AE120" s="947"/>
      <c r="AF120" s="948" t="s">
        <v>121</v>
      </c>
      <c r="AG120" s="946"/>
      <c r="AH120" s="946"/>
      <c r="AI120" s="946"/>
      <c r="AJ120" s="947"/>
      <c r="AK120" s="948" t="s">
        <v>121</v>
      </c>
      <c r="AL120" s="946"/>
      <c r="AM120" s="946"/>
      <c r="AN120" s="946"/>
      <c r="AO120" s="947"/>
      <c r="AP120" s="949" t="s">
        <v>121</v>
      </c>
      <c r="AQ120" s="950"/>
      <c r="AR120" s="950"/>
      <c r="AS120" s="950"/>
      <c r="AT120" s="951"/>
      <c r="AU120" s="978" t="s">
        <v>444</v>
      </c>
      <c r="AV120" s="979"/>
      <c r="AW120" s="979"/>
      <c r="AX120" s="979"/>
      <c r="AY120" s="980"/>
      <c r="AZ120" s="916" t="s">
        <v>445</v>
      </c>
      <c r="BA120" s="884"/>
      <c r="BB120" s="884"/>
      <c r="BC120" s="884"/>
      <c r="BD120" s="884"/>
      <c r="BE120" s="884"/>
      <c r="BF120" s="884"/>
      <c r="BG120" s="884"/>
      <c r="BH120" s="884"/>
      <c r="BI120" s="884"/>
      <c r="BJ120" s="884"/>
      <c r="BK120" s="884"/>
      <c r="BL120" s="884"/>
      <c r="BM120" s="884"/>
      <c r="BN120" s="884"/>
      <c r="BO120" s="884"/>
      <c r="BP120" s="885"/>
      <c r="BQ120" s="917">
        <v>6123535</v>
      </c>
      <c r="BR120" s="918"/>
      <c r="BS120" s="918"/>
      <c r="BT120" s="918"/>
      <c r="BU120" s="918"/>
      <c r="BV120" s="918">
        <v>5856939</v>
      </c>
      <c r="BW120" s="918"/>
      <c r="BX120" s="918"/>
      <c r="BY120" s="918"/>
      <c r="BZ120" s="918"/>
      <c r="CA120" s="918">
        <v>5932262</v>
      </c>
      <c r="CB120" s="918"/>
      <c r="CC120" s="918"/>
      <c r="CD120" s="918"/>
      <c r="CE120" s="918"/>
      <c r="CF120" s="931">
        <v>145.4</v>
      </c>
      <c r="CG120" s="932"/>
      <c r="CH120" s="932"/>
      <c r="CI120" s="932"/>
      <c r="CJ120" s="932"/>
      <c r="CK120" s="993" t="s">
        <v>446</v>
      </c>
      <c r="CL120" s="994"/>
      <c r="CM120" s="994"/>
      <c r="CN120" s="994"/>
      <c r="CO120" s="995"/>
      <c r="CP120" s="1001" t="s">
        <v>447</v>
      </c>
      <c r="CQ120" s="1002"/>
      <c r="CR120" s="1002"/>
      <c r="CS120" s="1002"/>
      <c r="CT120" s="1002"/>
      <c r="CU120" s="1002"/>
      <c r="CV120" s="1002"/>
      <c r="CW120" s="1002"/>
      <c r="CX120" s="1002"/>
      <c r="CY120" s="1002"/>
      <c r="CZ120" s="1002"/>
      <c r="DA120" s="1002"/>
      <c r="DB120" s="1002"/>
      <c r="DC120" s="1002"/>
      <c r="DD120" s="1002"/>
      <c r="DE120" s="1002"/>
      <c r="DF120" s="1003"/>
      <c r="DG120" s="917" t="s">
        <v>121</v>
      </c>
      <c r="DH120" s="918"/>
      <c r="DI120" s="918"/>
      <c r="DJ120" s="918"/>
      <c r="DK120" s="918"/>
      <c r="DL120" s="918" t="s">
        <v>121</v>
      </c>
      <c r="DM120" s="918"/>
      <c r="DN120" s="918"/>
      <c r="DO120" s="918"/>
      <c r="DP120" s="918"/>
      <c r="DQ120" s="918">
        <v>625202</v>
      </c>
      <c r="DR120" s="918"/>
      <c r="DS120" s="918"/>
      <c r="DT120" s="918"/>
      <c r="DU120" s="918"/>
      <c r="DV120" s="919">
        <v>15.3</v>
      </c>
      <c r="DW120" s="919"/>
      <c r="DX120" s="919"/>
      <c r="DY120" s="919"/>
      <c r="DZ120" s="920"/>
    </row>
    <row r="121" spans="1:130" s="212" customFormat="1" ht="26.25" customHeight="1" x14ac:dyDescent="0.15">
      <c r="A121" s="1044"/>
      <c r="B121" s="936"/>
      <c r="C121" s="961" t="s">
        <v>448</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121</v>
      </c>
      <c r="AB121" s="946"/>
      <c r="AC121" s="946"/>
      <c r="AD121" s="946"/>
      <c r="AE121" s="947"/>
      <c r="AF121" s="948" t="s">
        <v>121</v>
      </c>
      <c r="AG121" s="946"/>
      <c r="AH121" s="946"/>
      <c r="AI121" s="946"/>
      <c r="AJ121" s="947"/>
      <c r="AK121" s="948" t="s">
        <v>121</v>
      </c>
      <c r="AL121" s="946"/>
      <c r="AM121" s="946"/>
      <c r="AN121" s="946"/>
      <c r="AO121" s="947"/>
      <c r="AP121" s="949" t="s">
        <v>121</v>
      </c>
      <c r="AQ121" s="950"/>
      <c r="AR121" s="950"/>
      <c r="AS121" s="950"/>
      <c r="AT121" s="951"/>
      <c r="AU121" s="981"/>
      <c r="AV121" s="982"/>
      <c r="AW121" s="982"/>
      <c r="AX121" s="982"/>
      <c r="AY121" s="983"/>
      <c r="AZ121" s="909" t="s">
        <v>449</v>
      </c>
      <c r="BA121" s="910"/>
      <c r="BB121" s="910"/>
      <c r="BC121" s="910"/>
      <c r="BD121" s="910"/>
      <c r="BE121" s="910"/>
      <c r="BF121" s="910"/>
      <c r="BG121" s="910"/>
      <c r="BH121" s="910"/>
      <c r="BI121" s="910"/>
      <c r="BJ121" s="910"/>
      <c r="BK121" s="910"/>
      <c r="BL121" s="910"/>
      <c r="BM121" s="910"/>
      <c r="BN121" s="910"/>
      <c r="BO121" s="910"/>
      <c r="BP121" s="911"/>
      <c r="BQ121" s="912">
        <v>67053</v>
      </c>
      <c r="BR121" s="913"/>
      <c r="BS121" s="913"/>
      <c r="BT121" s="913"/>
      <c r="BU121" s="913"/>
      <c r="BV121" s="913">
        <v>54866</v>
      </c>
      <c r="BW121" s="913"/>
      <c r="BX121" s="913"/>
      <c r="BY121" s="913"/>
      <c r="BZ121" s="913"/>
      <c r="CA121" s="913">
        <v>42477</v>
      </c>
      <c r="CB121" s="913"/>
      <c r="CC121" s="913"/>
      <c r="CD121" s="913"/>
      <c r="CE121" s="913"/>
      <c r="CF121" s="907">
        <v>1</v>
      </c>
      <c r="CG121" s="908"/>
      <c r="CH121" s="908"/>
      <c r="CI121" s="908"/>
      <c r="CJ121" s="908"/>
      <c r="CK121" s="996"/>
      <c r="CL121" s="997"/>
      <c r="CM121" s="997"/>
      <c r="CN121" s="997"/>
      <c r="CO121" s="998"/>
      <c r="CP121" s="1006" t="s">
        <v>392</v>
      </c>
      <c r="CQ121" s="1007"/>
      <c r="CR121" s="1007"/>
      <c r="CS121" s="1007"/>
      <c r="CT121" s="1007"/>
      <c r="CU121" s="1007"/>
      <c r="CV121" s="1007"/>
      <c r="CW121" s="1007"/>
      <c r="CX121" s="1007"/>
      <c r="CY121" s="1007"/>
      <c r="CZ121" s="1007"/>
      <c r="DA121" s="1007"/>
      <c r="DB121" s="1007"/>
      <c r="DC121" s="1007"/>
      <c r="DD121" s="1007"/>
      <c r="DE121" s="1007"/>
      <c r="DF121" s="1008"/>
      <c r="DG121" s="912">
        <v>672696</v>
      </c>
      <c r="DH121" s="913"/>
      <c r="DI121" s="913"/>
      <c r="DJ121" s="913"/>
      <c r="DK121" s="913"/>
      <c r="DL121" s="913">
        <v>615561</v>
      </c>
      <c r="DM121" s="913"/>
      <c r="DN121" s="913"/>
      <c r="DO121" s="913"/>
      <c r="DP121" s="913"/>
      <c r="DQ121" s="913">
        <v>556245</v>
      </c>
      <c r="DR121" s="913"/>
      <c r="DS121" s="913"/>
      <c r="DT121" s="913"/>
      <c r="DU121" s="913"/>
      <c r="DV121" s="914">
        <v>13.6</v>
      </c>
      <c r="DW121" s="914"/>
      <c r="DX121" s="914"/>
      <c r="DY121" s="914"/>
      <c r="DZ121" s="915"/>
    </row>
    <row r="122" spans="1:130" s="212" customFormat="1" ht="26.25" customHeight="1" x14ac:dyDescent="0.15">
      <c r="A122" s="1044"/>
      <c r="B122" s="936"/>
      <c r="C122" s="909" t="s">
        <v>430</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121</v>
      </c>
      <c r="AB122" s="946"/>
      <c r="AC122" s="946"/>
      <c r="AD122" s="946"/>
      <c r="AE122" s="947"/>
      <c r="AF122" s="948" t="s">
        <v>121</v>
      </c>
      <c r="AG122" s="946"/>
      <c r="AH122" s="946"/>
      <c r="AI122" s="946"/>
      <c r="AJ122" s="947"/>
      <c r="AK122" s="948" t="s">
        <v>121</v>
      </c>
      <c r="AL122" s="946"/>
      <c r="AM122" s="946"/>
      <c r="AN122" s="946"/>
      <c r="AO122" s="947"/>
      <c r="AP122" s="949" t="s">
        <v>121</v>
      </c>
      <c r="AQ122" s="950"/>
      <c r="AR122" s="950"/>
      <c r="AS122" s="950"/>
      <c r="AT122" s="951"/>
      <c r="AU122" s="981"/>
      <c r="AV122" s="982"/>
      <c r="AW122" s="982"/>
      <c r="AX122" s="982"/>
      <c r="AY122" s="983"/>
      <c r="AZ122" s="960" t="s">
        <v>450</v>
      </c>
      <c r="BA122" s="952"/>
      <c r="BB122" s="952"/>
      <c r="BC122" s="952"/>
      <c r="BD122" s="952"/>
      <c r="BE122" s="952"/>
      <c r="BF122" s="952"/>
      <c r="BG122" s="952"/>
      <c r="BH122" s="952"/>
      <c r="BI122" s="952"/>
      <c r="BJ122" s="952"/>
      <c r="BK122" s="952"/>
      <c r="BL122" s="952"/>
      <c r="BM122" s="952"/>
      <c r="BN122" s="952"/>
      <c r="BO122" s="952"/>
      <c r="BP122" s="953"/>
      <c r="BQ122" s="986">
        <v>4917810</v>
      </c>
      <c r="BR122" s="987"/>
      <c r="BS122" s="987"/>
      <c r="BT122" s="987"/>
      <c r="BU122" s="987"/>
      <c r="BV122" s="987">
        <v>4887313</v>
      </c>
      <c r="BW122" s="987"/>
      <c r="BX122" s="987"/>
      <c r="BY122" s="987"/>
      <c r="BZ122" s="987"/>
      <c r="CA122" s="987">
        <v>5420961</v>
      </c>
      <c r="CB122" s="987"/>
      <c r="CC122" s="987"/>
      <c r="CD122" s="987"/>
      <c r="CE122" s="987"/>
      <c r="CF122" s="1004">
        <v>132.80000000000001</v>
      </c>
      <c r="CG122" s="1005"/>
      <c r="CH122" s="1005"/>
      <c r="CI122" s="1005"/>
      <c r="CJ122" s="1005"/>
      <c r="CK122" s="996"/>
      <c r="CL122" s="997"/>
      <c r="CM122" s="997"/>
      <c r="CN122" s="997"/>
      <c r="CO122" s="998"/>
      <c r="CP122" s="1006" t="s">
        <v>394</v>
      </c>
      <c r="CQ122" s="1007"/>
      <c r="CR122" s="1007"/>
      <c r="CS122" s="1007"/>
      <c r="CT122" s="1007"/>
      <c r="CU122" s="1007"/>
      <c r="CV122" s="1007"/>
      <c r="CW122" s="1007"/>
      <c r="CX122" s="1007"/>
      <c r="CY122" s="1007"/>
      <c r="CZ122" s="1007"/>
      <c r="DA122" s="1007"/>
      <c r="DB122" s="1007"/>
      <c r="DC122" s="1007"/>
      <c r="DD122" s="1007"/>
      <c r="DE122" s="1007"/>
      <c r="DF122" s="1008"/>
      <c r="DG122" s="912" t="s">
        <v>121</v>
      </c>
      <c r="DH122" s="913"/>
      <c r="DI122" s="913"/>
      <c r="DJ122" s="913"/>
      <c r="DK122" s="913"/>
      <c r="DL122" s="913" t="s">
        <v>121</v>
      </c>
      <c r="DM122" s="913"/>
      <c r="DN122" s="913"/>
      <c r="DO122" s="913"/>
      <c r="DP122" s="913"/>
      <c r="DQ122" s="913">
        <v>506765</v>
      </c>
      <c r="DR122" s="913"/>
      <c r="DS122" s="913"/>
      <c r="DT122" s="913"/>
      <c r="DU122" s="913"/>
      <c r="DV122" s="914">
        <v>12.4</v>
      </c>
      <c r="DW122" s="914"/>
      <c r="DX122" s="914"/>
      <c r="DY122" s="914"/>
      <c r="DZ122" s="915"/>
    </row>
    <row r="123" spans="1:130" s="212" customFormat="1" ht="26.25" customHeight="1" x14ac:dyDescent="0.15">
      <c r="A123" s="1044"/>
      <c r="B123" s="936"/>
      <c r="C123" s="909" t="s">
        <v>436</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121</v>
      </c>
      <c r="AB123" s="946"/>
      <c r="AC123" s="946"/>
      <c r="AD123" s="946"/>
      <c r="AE123" s="947"/>
      <c r="AF123" s="948" t="s">
        <v>121</v>
      </c>
      <c r="AG123" s="946"/>
      <c r="AH123" s="946"/>
      <c r="AI123" s="946"/>
      <c r="AJ123" s="947"/>
      <c r="AK123" s="948" t="s">
        <v>121</v>
      </c>
      <c r="AL123" s="946"/>
      <c r="AM123" s="946"/>
      <c r="AN123" s="946"/>
      <c r="AO123" s="947"/>
      <c r="AP123" s="949" t="s">
        <v>121</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451</v>
      </c>
      <c r="BP123" s="992"/>
      <c r="BQ123" s="1050">
        <v>11108398</v>
      </c>
      <c r="BR123" s="1051"/>
      <c r="BS123" s="1051"/>
      <c r="BT123" s="1051"/>
      <c r="BU123" s="1051"/>
      <c r="BV123" s="1051">
        <v>10799118</v>
      </c>
      <c r="BW123" s="1051"/>
      <c r="BX123" s="1051"/>
      <c r="BY123" s="1051"/>
      <c r="BZ123" s="1051"/>
      <c r="CA123" s="1051">
        <v>11395700</v>
      </c>
      <c r="CB123" s="1051"/>
      <c r="CC123" s="1051"/>
      <c r="CD123" s="1051"/>
      <c r="CE123" s="1051"/>
      <c r="CF123" s="988"/>
      <c r="CG123" s="989"/>
      <c r="CH123" s="989"/>
      <c r="CI123" s="989"/>
      <c r="CJ123" s="990"/>
      <c r="CK123" s="996"/>
      <c r="CL123" s="997"/>
      <c r="CM123" s="997"/>
      <c r="CN123" s="997"/>
      <c r="CO123" s="998"/>
      <c r="CP123" s="1006" t="s">
        <v>391</v>
      </c>
      <c r="CQ123" s="1007"/>
      <c r="CR123" s="1007"/>
      <c r="CS123" s="1007"/>
      <c r="CT123" s="1007"/>
      <c r="CU123" s="1007"/>
      <c r="CV123" s="1007"/>
      <c r="CW123" s="1007"/>
      <c r="CX123" s="1007"/>
      <c r="CY123" s="1007"/>
      <c r="CZ123" s="1007"/>
      <c r="DA123" s="1007"/>
      <c r="DB123" s="1007"/>
      <c r="DC123" s="1007"/>
      <c r="DD123" s="1007"/>
      <c r="DE123" s="1007"/>
      <c r="DF123" s="1008"/>
      <c r="DG123" s="945" t="s">
        <v>121</v>
      </c>
      <c r="DH123" s="946"/>
      <c r="DI123" s="946"/>
      <c r="DJ123" s="946"/>
      <c r="DK123" s="947"/>
      <c r="DL123" s="948" t="s">
        <v>121</v>
      </c>
      <c r="DM123" s="946"/>
      <c r="DN123" s="946"/>
      <c r="DO123" s="946"/>
      <c r="DP123" s="947"/>
      <c r="DQ123" s="948" t="s">
        <v>121</v>
      </c>
      <c r="DR123" s="946"/>
      <c r="DS123" s="946"/>
      <c r="DT123" s="946"/>
      <c r="DU123" s="947"/>
      <c r="DV123" s="949" t="s">
        <v>121</v>
      </c>
      <c r="DW123" s="950"/>
      <c r="DX123" s="950"/>
      <c r="DY123" s="950"/>
      <c r="DZ123" s="951"/>
    </row>
    <row r="124" spans="1:130" s="212" customFormat="1" ht="26.25" customHeight="1" thickBot="1" x14ac:dyDescent="0.2">
      <c r="A124" s="1044"/>
      <c r="B124" s="936"/>
      <c r="C124" s="909" t="s">
        <v>439</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121</v>
      </c>
      <c r="AB124" s="946"/>
      <c r="AC124" s="946"/>
      <c r="AD124" s="946"/>
      <c r="AE124" s="947"/>
      <c r="AF124" s="948" t="s">
        <v>121</v>
      </c>
      <c r="AG124" s="946"/>
      <c r="AH124" s="946"/>
      <c r="AI124" s="946"/>
      <c r="AJ124" s="947"/>
      <c r="AK124" s="948" t="s">
        <v>121</v>
      </c>
      <c r="AL124" s="946"/>
      <c r="AM124" s="946"/>
      <c r="AN124" s="946"/>
      <c r="AO124" s="947"/>
      <c r="AP124" s="949" t="s">
        <v>121</v>
      </c>
      <c r="AQ124" s="950"/>
      <c r="AR124" s="950"/>
      <c r="AS124" s="950"/>
      <c r="AT124" s="951"/>
      <c r="AU124" s="1046" t="s">
        <v>452</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121</v>
      </c>
      <c r="BR124" s="1014"/>
      <c r="BS124" s="1014"/>
      <c r="BT124" s="1014"/>
      <c r="BU124" s="1014"/>
      <c r="BV124" s="1014" t="s">
        <v>121</v>
      </c>
      <c r="BW124" s="1014"/>
      <c r="BX124" s="1014"/>
      <c r="BY124" s="1014"/>
      <c r="BZ124" s="1014"/>
      <c r="CA124" s="1014" t="s">
        <v>121</v>
      </c>
      <c r="CB124" s="1014"/>
      <c r="CC124" s="1014"/>
      <c r="CD124" s="1014"/>
      <c r="CE124" s="1014"/>
      <c r="CF124" s="1015"/>
      <c r="CG124" s="1016"/>
      <c r="CH124" s="1016"/>
      <c r="CI124" s="1016"/>
      <c r="CJ124" s="1017"/>
      <c r="CK124" s="999"/>
      <c r="CL124" s="999"/>
      <c r="CM124" s="999"/>
      <c r="CN124" s="999"/>
      <c r="CO124" s="1000"/>
      <c r="CP124" s="1006" t="s">
        <v>453</v>
      </c>
      <c r="CQ124" s="1007"/>
      <c r="CR124" s="1007"/>
      <c r="CS124" s="1007"/>
      <c r="CT124" s="1007"/>
      <c r="CU124" s="1007"/>
      <c r="CV124" s="1007"/>
      <c r="CW124" s="1007"/>
      <c r="CX124" s="1007"/>
      <c r="CY124" s="1007"/>
      <c r="CZ124" s="1007"/>
      <c r="DA124" s="1007"/>
      <c r="DB124" s="1007"/>
      <c r="DC124" s="1007"/>
      <c r="DD124" s="1007"/>
      <c r="DE124" s="1007"/>
      <c r="DF124" s="1008"/>
      <c r="DG124" s="991">
        <v>1250862</v>
      </c>
      <c r="DH124" s="973"/>
      <c r="DI124" s="973"/>
      <c r="DJ124" s="973"/>
      <c r="DK124" s="974"/>
      <c r="DL124" s="972">
        <v>1127953</v>
      </c>
      <c r="DM124" s="973"/>
      <c r="DN124" s="973"/>
      <c r="DO124" s="973"/>
      <c r="DP124" s="974"/>
      <c r="DQ124" s="972" t="s">
        <v>121</v>
      </c>
      <c r="DR124" s="973"/>
      <c r="DS124" s="973"/>
      <c r="DT124" s="973"/>
      <c r="DU124" s="974"/>
      <c r="DV124" s="975" t="s">
        <v>121</v>
      </c>
      <c r="DW124" s="976"/>
      <c r="DX124" s="976"/>
      <c r="DY124" s="976"/>
      <c r="DZ124" s="977"/>
    </row>
    <row r="125" spans="1:130" s="212" customFormat="1" ht="26.25" customHeight="1" x14ac:dyDescent="0.15">
      <c r="A125" s="1044"/>
      <c r="B125" s="936"/>
      <c r="C125" s="909" t="s">
        <v>441</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121</v>
      </c>
      <c r="AB125" s="946"/>
      <c r="AC125" s="946"/>
      <c r="AD125" s="946"/>
      <c r="AE125" s="947"/>
      <c r="AF125" s="948" t="s">
        <v>121</v>
      </c>
      <c r="AG125" s="946"/>
      <c r="AH125" s="946"/>
      <c r="AI125" s="946"/>
      <c r="AJ125" s="947"/>
      <c r="AK125" s="948" t="s">
        <v>121</v>
      </c>
      <c r="AL125" s="946"/>
      <c r="AM125" s="946"/>
      <c r="AN125" s="946"/>
      <c r="AO125" s="947"/>
      <c r="AP125" s="949" t="s">
        <v>121</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454</v>
      </c>
      <c r="CL125" s="994"/>
      <c r="CM125" s="994"/>
      <c r="CN125" s="994"/>
      <c r="CO125" s="995"/>
      <c r="CP125" s="916" t="s">
        <v>455</v>
      </c>
      <c r="CQ125" s="884"/>
      <c r="CR125" s="884"/>
      <c r="CS125" s="884"/>
      <c r="CT125" s="884"/>
      <c r="CU125" s="884"/>
      <c r="CV125" s="884"/>
      <c r="CW125" s="884"/>
      <c r="CX125" s="884"/>
      <c r="CY125" s="884"/>
      <c r="CZ125" s="884"/>
      <c r="DA125" s="884"/>
      <c r="DB125" s="884"/>
      <c r="DC125" s="884"/>
      <c r="DD125" s="884"/>
      <c r="DE125" s="884"/>
      <c r="DF125" s="885"/>
      <c r="DG125" s="917" t="s">
        <v>121</v>
      </c>
      <c r="DH125" s="918"/>
      <c r="DI125" s="918"/>
      <c r="DJ125" s="918"/>
      <c r="DK125" s="918"/>
      <c r="DL125" s="918" t="s">
        <v>121</v>
      </c>
      <c r="DM125" s="918"/>
      <c r="DN125" s="918"/>
      <c r="DO125" s="918"/>
      <c r="DP125" s="918"/>
      <c r="DQ125" s="918" t="s">
        <v>121</v>
      </c>
      <c r="DR125" s="918"/>
      <c r="DS125" s="918"/>
      <c r="DT125" s="918"/>
      <c r="DU125" s="918"/>
      <c r="DV125" s="919" t="s">
        <v>121</v>
      </c>
      <c r="DW125" s="919"/>
      <c r="DX125" s="919"/>
      <c r="DY125" s="919"/>
      <c r="DZ125" s="920"/>
    </row>
    <row r="126" spans="1:130" s="212" customFormat="1" ht="26.25" customHeight="1" thickBot="1" x14ac:dyDescent="0.2">
      <c r="A126" s="1044"/>
      <c r="B126" s="936"/>
      <c r="C126" s="909" t="s">
        <v>443</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190</v>
      </c>
      <c r="AB126" s="946"/>
      <c r="AC126" s="946"/>
      <c r="AD126" s="946"/>
      <c r="AE126" s="947"/>
      <c r="AF126" s="948">
        <v>251</v>
      </c>
      <c r="AG126" s="946"/>
      <c r="AH126" s="946"/>
      <c r="AI126" s="946"/>
      <c r="AJ126" s="947"/>
      <c r="AK126" s="948">
        <v>220</v>
      </c>
      <c r="AL126" s="946"/>
      <c r="AM126" s="946"/>
      <c r="AN126" s="946"/>
      <c r="AO126" s="947"/>
      <c r="AP126" s="949">
        <v>0</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456</v>
      </c>
      <c r="CQ126" s="910"/>
      <c r="CR126" s="910"/>
      <c r="CS126" s="910"/>
      <c r="CT126" s="910"/>
      <c r="CU126" s="910"/>
      <c r="CV126" s="910"/>
      <c r="CW126" s="910"/>
      <c r="CX126" s="910"/>
      <c r="CY126" s="910"/>
      <c r="CZ126" s="910"/>
      <c r="DA126" s="910"/>
      <c r="DB126" s="910"/>
      <c r="DC126" s="910"/>
      <c r="DD126" s="910"/>
      <c r="DE126" s="910"/>
      <c r="DF126" s="911"/>
      <c r="DG126" s="912" t="s">
        <v>121</v>
      </c>
      <c r="DH126" s="913"/>
      <c r="DI126" s="913"/>
      <c r="DJ126" s="913"/>
      <c r="DK126" s="913"/>
      <c r="DL126" s="913" t="s">
        <v>121</v>
      </c>
      <c r="DM126" s="913"/>
      <c r="DN126" s="913"/>
      <c r="DO126" s="913"/>
      <c r="DP126" s="913"/>
      <c r="DQ126" s="913" t="s">
        <v>121</v>
      </c>
      <c r="DR126" s="913"/>
      <c r="DS126" s="913"/>
      <c r="DT126" s="913"/>
      <c r="DU126" s="913"/>
      <c r="DV126" s="914" t="s">
        <v>121</v>
      </c>
      <c r="DW126" s="914"/>
      <c r="DX126" s="914"/>
      <c r="DY126" s="914"/>
      <c r="DZ126" s="915"/>
    </row>
    <row r="127" spans="1:130" s="212" customFormat="1" ht="26.25" customHeight="1" x14ac:dyDescent="0.15">
      <c r="A127" s="1045"/>
      <c r="B127" s="938"/>
      <c r="C127" s="960" t="s">
        <v>457</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947</v>
      </c>
      <c r="AB127" s="946"/>
      <c r="AC127" s="946"/>
      <c r="AD127" s="946"/>
      <c r="AE127" s="947"/>
      <c r="AF127" s="948">
        <v>723</v>
      </c>
      <c r="AG127" s="946"/>
      <c r="AH127" s="946"/>
      <c r="AI127" s="946"/>
      <c r="AJ127" s="947"/>
      <c r="AK127" s="948">
        <v>522</v>
      </c>
      <c r="AL127" s="946"/>
      <c r="AM127" s="946"/>
      <c r="AN127" s="946"/>
      <c r="AO127" s="947"/>
      <c r="AP127" s="949">
        <v>0</v>
      </c>
      <c r="AQ127" s="950"/>
      <c r="AR127" s="950"/>
      <c r="AS127" s="950"/>
      <c r="AT127" s="951"/>
      <c r="AU127" s="214"/>
      <c r="AV127" s="214"/>
      <c r="AW127" s="214"/>
      <c r="AX127" s="1018" t="s">
        <v>458</v>
      </c>
      <c r="AY127" s="1019"/>
      <c r="AZ127" s="1019"/>
      <c r="BA127" s="1019"/>
      <c r="BB127" s="1019"/>
      <c r="BC127" s="1019"/>
      <c r="BD127" s="1019"/>
      <c r="BE127" s="1020"/>
      <c r="BF127" s="1021" t="s">
        <v>459</v>
      </c>
      <c r="BG127" s="1019"/>
      <c r="BH127" s="1019"/>
      <c r="BI127" s="1019"/>
      <c r="BJ127" s="1019"/>
      <c r="BK127" s="1019"/>
      <c r="BL127" s="1020"/>
      <c r="BM127" s="1021" t="s">
        <v>460</v>
      </c>
      <c r="BN127" s="1019"/>
      <c r="BO127" s="1019"/>
      <c r="BP127" s="1019"/>
      <c r="BQ127" s="1019"/>
      <c r="BR127" s="1019"/>
      <c r="BS127" s="1020"/>
      <c r="BT127" s="1021" t="s">
        <v>461</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462</v>
      </c>
      <c r="CQ127" s="910"/>
      <c r="CR127" s="910"/>
      <c r="CS127" s="910"/>
      <c r="CT127" s="910"/>
      <c r="CU127" s="910"/>
      <c r="CV127" s="910"/>
      <c r="CW127" s="910"/>
      <c r="CX127" s="910"/>
      <c r="CY127" s="910"/>
      <c r="CZ127" s="910"/>
      <c r="DA127" s="910"/>
      <c r="DB127" s="910"/>
      <c r="DC127" s="910"/>
      <c r="DD127" s="910"/>
      <c r="DE127" s="910"/>
      <c r="DF127" s="911"/>
      <c r="DG127" s="912" t="s">
        <v>121</v>
      </c>
      <c r="DH127" s="913"/>
      <c r="DI127" s="913"/>
      <c r="DJ127" s="913"/>
      <c r="DK127" s="913"/>
      <c r="DL127" s="913" t="s">
        <v>121</v>
      </c>
      <c r="DM127" s="913"/>
      <c r="DN127" s="913"/>
      <c r="DO127" s="913"/>
      <c r="DP127" s="913"/>
      <c r="DQ127" s="913" t="s">
        <v>121</v>
      </c>
      <c r="DR127" s="913"/>
      <c r="DS127" s="913"/>
      <c r="DT127" s="913"/>
      <c r="DU127" s="913"/>
      <c r="DV127" s="914" t="s">
        <v>121</v>
      </c>
      <c r="DW127" s="914"/>
      <c r="DX127" s="914"/>
      <c r="DY127" s="914"/>
      <c r="DZ127" s="915"/>
    </row>
    <row r="128" spans="1:130" s="212" customFormat="1" ht="26.25" customHeight="1" thickBot="1" x14ac:dyDescent="0.2">
      <c r="A128" s="1028" t="s">
        <v>463</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464</v>
      </c>
      <c r="X128" s="1030"/>
      <c r="Y128" s="1030"/>
      <c r="Z128" s="1031"/>
      <c r="AA128" s="1032">
        <v>56096</v>
      </c>
      <c r="AB128" s="1033"/>
      <c r="AC128" s="1033"/>
      <c r="AD128" s="1033"/>
      <c r="AE128" s="1034"/>
      <c r="AF128" s="1035">
        <v>55578</v>
      </c>
      <c r="AG128" s="1033"/>
      <c r="AH128" s="1033"/>
      <c r="AI128" s="1033"/>
      <c r="AJ128" s="1034"/>
      <c r="AK128" s="1035">
        <v>55913</v>
      </c>
      <c r="AL128" s="1033"/>
      <c r="AM128" s="1033"/>
      <c r="AN128" s="1033"/>
      <c r="AO128" s="1034"/>
      <c r="AP128" s="1036"/>
      <c r="AQ128" s="1037"/>
      <c r="AR128" s="1037"/>
      <c r="AS128" s="1037"/>
      <c r="AT128" s="1038"/>
      <c r="AU128" s="214"/>
      <c r="AV128" s="214"/>
      <c r="AW128" s="214"/>
      <c r="AX128" s="883" t="s">
        <v>465</v>
      </c>
      <c r="AY128" s="884"/>
      <c r="AZ128" s="884"/>
      <c r="BA128" s="884"/>
      <c r="BB128" s="884"/>
      <c r="BC128" s="884"/>
      <c r="BD128" s="884"/>
      <c r="BE128" s="885"/>
      <c r="BF128" s="1039" t="s">
        <v>121</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466</v>
      </c>
      <c r="CQ128" s="713"/>
      <c r="CR128" s="713"/>
      <c r="CS128" s="713"/>
      <c r="CT128" s="713"/>
      <c r="CU128" s="713"/>
      <c r="CV128" s="713"/>
      <c r="CW128" s="713"/>
      <c r="CX128" s="713"/>
      <c r="CY128" s="713"/>
      <c r="CZ128" s="713"/>
      <c r="DA128" s="713"/>
      <c r="DB128" s="713"/>
      <c r="DC128" s="713"/>
      <c r="DD128" s="713"/>
      <c r="DE128" s="713"/>
      <c r="DF128" s="1023"/>
      <c r="DG128" s="1024" t="s">
        <v>121</v>
      </c>
      <c r="DH128" s="1025"/>
      <c r="DI128" s="1025"/>
      <c r="DJ128" s="1025"/>
      <c r="DK128" s="1025"/>
      <c r="DL128" s="1025" t="s">
        <v>121</v>
      </c>
      <c r="DM128" s="1025"/>
      <c r="DN128" s="1025"/>
      <c r="DO128" s="1025"/>
      <c r="DP128" s="1025"/>
      <c r="DQ128" s="1025" t="s">
        <v>121</v>
      </c>
      <c r="DR128" s="1025"/>
      <c r="DS128" s="1025"/>
      <c r="DT128" s="1025"/>
      <c r="DU128" s="1025"/>
      <c r="DV128" s="1026" t="s">
        <v>121</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467</v>
      </c>
      <c r="X129" s="1058"/>
      <c r="Y129" s="1058"/>
      <c r="Z129" s="1059"/>
      <c r="AA129" s="945">
        <v>4414526</v>
      </c>
      <c r="AB129" s="946"/>
      <c r="AC129" s="946"/>
      <c r="AD129" s="946"/>
      <c r="AE129" s="947"/>
      <c r="AF129" s="948">
        <v>4451449</v>
      </c>
      <c r="AG129" s="946"/>
      <c r="AH129" s="946"/>
      <c r="AI129" s="946"/>
      <c r="AJ129" s="947"/>
      <c r="AK129" s="948">
        <v>4539381</v>
      </c>
      <c r="AL129" s="946"/>
      <c r="AM129" s="946"/>
      <c r="AN129" s="946"/>
      <c r="AO129" s="947"/>
      <c r="AP129" s="1060"/>
      <c r="AQ129" s="1061"/>
      <c r="AR129" s="1061"/>
      <c r="AS129" s="1061"/>
      <c r="AT129" s="1062"/>
      <c r="AU129" s="215"/>
      <c r="AV129" s="215"/>
      <c r="AW129" s="215"/>
      <c r="AX129" s="1052" t="s">
        <v>468</v>
      </c>
      <c r="AY129" s="910"/>
      <c r="AZ129" s="910"/>
      <c r="BA129" s="910"/>
      <c r="BB129" s="910"/>
      <c r="BC129" s="910"/>
      <c r="BD129" s="910"/>
      <c r="BE129" s="911"/>
      <c r="BF129" s="1053" t="s">
        <v>121</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469</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470</v>
      </c>
      <c r="X130" s="1058"/>
      <c r="Y130" s="1058"/>
      <c r="Z130" s="1059"/>
      <c r="AA130" s="945">
        <v>474544</v>
      </c>
      <c r="AB130" s="946"/>
      <c r="AC130" s="946"/>
      <c r="AD130" s="946"/>
      <c r="AE130" s="947"/>
      <c r="AF130" s="948">
        <v>449058</v>
      </c>
      <c r="AG130" s="946"/>
      <c r="AH130" s="946"/>
      <c r="AI130" s="946"/>
      <c r="AJ130" s="947"/>
      <c r="AK130" s="948">
        <v>458326</v>
      </c>
      <c r="AL130" s="946"/>
      <c r="AM130" s="946"/>
      <c r="AN130" s="946"/>
      <c r="AO130" s="947"/>
      <c r="AP130" s="1060"/>
      <c r="AQ130" s="1061"/>
      <c r="AR130" s="1061"/>
      <c r="AS130" s="1061"/>
      <c r="AT130" s="1062"/>
      <c r="AU130" s="215"/>
      <c r="AV130" s="215"/>
      <c r="AW130" s="215"/>
      <c r="AX130" s="1052" t="s">
        <v>471</v>
      </c>
      <c r="AY130" s="910"/>
      <c r="AZ130" s="910"/>
      <c r="BA130" s="910"/>
      <c r="BB130" s="910"/>
      <c r="BC130" s="910"/>
      <c r="BD130" s="910"/>
      <c r="BE130" s="911"/>
      <c r="BF130" s="1088">
        <v>8.8000000000000007</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472</v>
      </c>
      <c r="X131" s="1095"/>
      <c r="Y131" s="1095"/>
      <c r="Z131" s="1096"/>
      <c r="AA131" s="991">
        <v>3939982</v>
      </c>
      <c r="AB131" s="973"/>
      <c r="AC131" s="973"/>
      <c r="AD131" s="973"/>
      <c r="AE131" s="974"/>
      <c r="AF131" s="972">
        <v>4002391</v>
      </c>
      <c r="AG131" s="973"/>
      <c r="AH131" s="973"/>
      <c r="AI131" s="973"/>
      <c r="AJ131" s="974"/>
      <c r="AK131" s="972">
        <v>4081055</v>
      </c>
      <c r="AL131" s="973"/>
      <c r="AM131" s="973"/>
      <c r="AN131" s="973"/>
      <c r="AO131" s="974"/>
      <c r="AP131" s="1097"/>
      <c r="AQ131" s="1098"/>
      <c r="AR131" s="1098"/>
      <c r="AS131" s="1098"/>
      <c r="AT131" s="1099"/>
      <c r="AU131" s="215"/>
      <c r="AV131" s="215"/>
      <c r="AW131" s="215"/>
      <c r="AX131" s="1070" t="s">
        <v>473</v>
      </c>
      <c r="AY131" s="713"/>
      <c r="AZ131" s="713"/>
      <c r="BA131" s="713"/>
      <c r="BB131" s="713"/>
      <c r="BC131" s="713"/>
      <c r="BD131" s="713"/>
      <c r="BE131" s="1023"/>
      <c r="BF131" s="1071" t="s">
        <v>121</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474</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475</v>
      </c>
      <c r="W132" s="1081"/>
      <c r="X132" s="1081"/>
      <c r="Y132" s="1081"/>
      <c r="Z132" s="1082"/>
      <c r="AA132" s="1083">
        <v>7.9923719999999996</v>
      </c>
      <c r="AB132" s="1084"/>
      <c r="AC132" s="1084"/>
      <c r="AD132" s="1084"/>
      <c r="AE132" s="1085"/>
      <c r="AF132" s="1086">
        <v>9.1513050000000007</v>
      </c>
      <c r="AG132" s="1084"/>
      <c r="AH132" s="1084"/>
      <c r="AI132" s="1084"/>
      <c r="AJ132" s="1085"/>
      <c r="AK132" s="1086">
        <v>9.2783850000000001</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476</v>
      </c>
      <c r="W133" s="1064"/>
      <c r="X133" s="1064"/>
      <c r="Y133" s="1064"/>
      <c r="Z133" s="1065"/>
      <c r="AA133" s="1066">
        <v>7.1</v>
      </c>
      <c r="AB133" s="1067"/>
      <c r="AC133" s="1067"/>
      <c r="AD133" s="1067"/>
      <c r="AE133" s="1068"/>
      <c r="AF133" s="1066">
        <v>8</v>
      </c>
      <c r="AG133" s="1067"/>
      <c r="AH133" s="1067"/>
      <c r="AI133" s="1067"/>
      <c r="AJ133" s="1068"/>
      <c r="AK133" s="1066">
        <v>8.8000000000000007</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HX+zYwGF4EKKIGJuqZB1L3a/AIIUY4WPhxQUMeqTQPZFjc/bHV3Q1Z34XR41JdAK0JkgkDn2Ipxm3yTQmZcNwA==" saltValue="R4FbFrqj5pKFZmDmmbF8V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60" zoomScaleNormal="85"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477</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DAIYsoKAkyzW3e5pK6DWnysJtp9WYm1bBSSBtzS6aLg4IpsxbDt7JcrN8PQN7pWxD1Yd7Wpksha7jeps9/2tWA==" saltValue="W2+s/nrdeDmTxE8RBxjpc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SN4ICOJR2Hof3xX1KcS3o0l5IJ4nT21gPqkFvMpsX3sScJEs7Gh94C/tzEhQlSu6ITKj+KXJdGyMMLiD+fZg==" saltValue="QY9rviD5ML/yB9hZoOL4H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67"/>
  <sheetViews>
    <sheetView showGridLines="0" view="pageBreakPreview" zoomScale="6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479</v>
      </c>
      <c r="AL6" s="248"/>
      <c r="AM6" s="248"/>
      <c r="AN6" s="248"/>
    </row>
    <row r="7" spans="1:46" ht="13.5" customHeight="1" x14ac:dyDescent="0.15">
      <c r="A7" s="247"/>
      <c r="AK7" s="250"/>
      <c r="AL7" s="251"/>
      <c r="AM7" s="251"/>
      <c r="AN7" s="252"/>
      <c r="AO7" s="1101" t="s">
        <v>480</v>
      </c>
      <c r="AP7" s="253"/>
      <c r="AQ7" s="254" t="s">
        <v>481</v>
      </c>
      <c r="AR7" s="255"/>
    </row>
    <row r="8" spans="1:46" x14ac:dyDescent="0.15">
      <c r="A8" s="247"/>
      <c r="AK8" s="256"/>
      <c r="AL8" s="257"/>
      <c r="AM8" s="257"/>
      <c r="AN8" s="258"/>
      <c r="AO8" s="1102"/>
      <c r="AP8" s="259" t="s">
        <v>482</v>
      </c>
      <c r="AQ8" s="260" t="s">
        <v>483</v>
      </c>
      <c r="AR8" s="261" t="s">
        <v>484</v>
      </c>
    </row>
    <row r="9" spans="1:46" x14ac:dyDescent="0.15">
      <c r="A9" s="247"/>
      <c r="AK9" s="1103" t="s">
        <v>485</v>
      </c>
      <c r="AL9" s="1104"/>
      <c r="AM9" s="1104"/>
      <c r="AN9" s="1105"/>
      <c r="AO9" s="262">
        <v>1429742</v>
      </c>
      <c r="AP9" s="262">
        <v>251273</v>
      </c>
      <c r="AQ9" s="263">
        <v>186275</v>
      </c>
      <c r="AR9" s="264">
        <v>34.9</v>
      </c>
    </row>
    <row r="10" spans="1:46" ht="13.5" customHeight="1" x14ac:dyDescent="0.15">
      <c r="A10" s="247"/>
      <c r="AK10" s="1103" t="s">
        <v>486</v>
      </c>
      <c r="AL10" s="1104"/>
      <c r="AM10" s="1104"/>
      <c r="AN10" s="1105"/>
      <c r="AO10" s="265">
        <v>156184</v>
      </c>
      <c r="AP10" s="265">
        <v>27449</v>
      </c>
      <c r="AQ10" s="266">
        <v>28060</v>
      </c>
      <c r="AR10" s="267">
        <v>-2.2000000000000002</v>
      </c>
    </row>
    <row r="11" spans="1:46" ht="13.5" customHeight="1" x14ac:dyDescent="0.15">
      <c r="A11" s="247"/>
      <c r="AK11" s="1103" t="s">
        <v>487</v>
      </c>
      <c r="AL11" s="1104"/>
      <c r="AM11" s="1104"/>
      <c r="AN11" s="1105"/>
      <c r="AO11" s="265" t="s">
        <v>488</v>
      </c>
      <c r="AP11" s="265" t="s">
        <v>488</v>
      </c>
      <c r="AQ11" s="266">
        <v>7123</v>
      </c>
      <c r="AR11" s="267" t="s">
        <v>488</v>
      </c>
    </row>
    <row r="12" spans="1:46" ht="13.5" customHeight="1" x14ac:dyDescent="0.15">
      <c r="A12" s="247"/>
      <c r="AK12" s="1103" t="s">
        <v>489</v>
      </c>
      <c r="AL12" s="1104"/>
      <c r="AM12" s="1104"/>
      <c r="AN12" s="1105"/>
      <c r="AO12" s="265" t="s">
        <v>488</v>
      </c>
      <c r="AP12" s="265" t="s">
        <v>488</v>
      </c>
      <c r="AQ12" s="266">
        <v>57</v>
      </c>
      <c r="AR12" s="267" t="s">
        <v>488</v>
      </c>
    </row>
    <row r="13" spans="1:46" ht="13.5" customHeight="1" x14ac:dyDescent="0.15">
      <c r="A13" s="247"/>
      <c r="AK13" s="1103" t="s">
        <v>490</v>
      </c>
      <c r="AL13" s="1104"/>
      <c r="AM13" s="1104"/>
      <c r="AN13" s="1105"/>
      <c r="AO13" s="265" t="s">
        <v>488</v>
      </c>
      <c r="AP13" s="265" t="s">
        <v>488</v>
      </c>
      <c r="AQ13" s="266">
        <v>6435</v>
      </c>
      <c r="AR13" s="267" t="s">
        <v>488</v>
      </c>
    </row>
    <row r="14" spans="1:46" ht="13.5" customHeight="1" x14ac:dyDescent="0.15">
      <c r="A14" s="247"/>
      <c r="AK14" s="1103" t="s">
        <v>491</v>
      </c>
      <c r="AL14" s="1104"/>
      <c r="AM14" s="1104"/>
      <c r="AN14" s="1105"/>
      <c r="AO14" s="265">
        <v>39144</v>
      </c>
      <c r="AP14" s="265">
        <v>6879</v>
      </c>
      <c r="AQ14" s="266">
        <v>3786</v>
      </c>
      <c r="AR14" s="267">
        <v>81.7</v>
      </c>
    </row>
    <row r="15" spans="1:46" ht="13.5" customHeight="1" x14ac:dyDescent="0.15">
      <c r="A15" s="247"/>
      <c r="AK15" s="1106" t="s">
        <v>492</v>
      </c>
      <c r="AL15" s="1107"/>
      <c r="AM15" s="1107"/>
      <c r="AN15" s="1108"/>
      <c r="AO15" s="265">
        <v>-7411</v>
      </c>
      <c r="AP15" s="265">
        <v>-1302</v>
      </c>
      <c r="AQ15" s="266">
        <v>-9323</v>
      </c>
      <c r="AR15" s="267">
        <v>-86</v>
      </c>
    </row>
    <row r="16" spans="1:46" x14ac:dyDescent="0.15">
      <c r="A16" s="247"/>
      <c r="AK16" s="1106" t="s">
        <v>177</v>
      </c>
      <c r="AL16" s="1107"/>
      <c r="AM16" s="1107"/>
      <c r="AN16" s="1108"/>
      <c r="AO16" s="265">
        <v>1617659</v>
      </c>
      <c r="AP16" s="265">
        <v>284299</v>
      </c>
      <c r="AQ16" s="266">
        <v>222412</v>
      </c>
      <c r="AR16" s="267">
        <v>27.8</v>
      </c>
    </row>
    <row r="17" spans="1:46" x14ac:dyDescent="0.15">
      <c r="A17" s="247"/>
    </row>
    <row r="18" spans="1:46" x14ac:dyDescent="0.15">
      <c r="A18" s="247"/>
      <c r="AQ18" s="268"/>
      <c r="AR18" s="268"/>
    </row>
    <row r="19" spans="1:46" x14ac:dyDescent="0.15">
      <c r="A19" s="247"/>
      <c r="AK19" s="243" t="s">
        <v>493</v>
      </c>
    </row>
    <row r="20" spans="1:46" x14ac:dyDescent="0.15">
      <c r="A20" s="247"/>
      <c r="AK20" s="269"/>
      <c r="AL20" s="270"/>
      <c r="AM20" s="270"/>
      <c r="AN20" s="271"/>
      <c r="AO20" s="272" t="s">
        <v>494</v>
      </c>
      <c r="AP20" s="273" t="s">
        <v>495</v>
      </c>
      <c r="AQ20" s="274" t="s">
        <v>496</v>
      </c>
      <c r="AR20" s="275"/>
    </row>
    <row r="21" spans="1:46" s="248" customFormat="1" x14ac:dyDescent="0.15">
      <c r="A21" s="276"/>
      <c r="AK21" s="1109" t="s">
        <v>497</v>
      </c>
      <c r="AL21" s="1110"/>
      <c r="AM21" s="1110"/>
      <c r="AN21" s="1111"/>
      <c r="AO21" s="277">
        <v>26.36</v>
      </c>
      <c r="AP21" s="278">
        <v>17.59</v>
      </c>
      <c r="AQ21" s="279">
        <v>8.77</v>
      </c>
      <c r="AS21" s="280"/>
      <c r="AT21" s="276"/>
    </row>
    <row r="22" spans="1:46" s="248" customFormat="1" x14ac:dyDescent="0.15">
      <c r="A22" s="276"/>
      <c r="AK22" s="1109" t="s">
        <v>498</v>
      </c>
      <c r="AL22" s="1110"/>
      <c r="AM22" s="1110"/>
      <c r="AN22" s="1111"/>
      <c r="AO22" s="281">
        <v>97.6</v>
      </c>
      <c r="AP22" s="282">
        <v>95.9</v>
      </c>
      <c r="AQ22" s="283">
        <v>1.7</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499</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501</v>
      </c>
      <c r="AL29" s="248"/>
      <c r="AM29" s="248"/>
      <c r="AN29" s="248"/>
      <c r="AS29" s="290"/>
    </row>
    <row r="30" spans="1:46" ht="13.5" customHeight="1" x14ac:dyDescent="0.15">
      <c r="A30" s="247"/>
      <c r="AK30" s="250"/>
      <c r="AL30" s="251"/>
      <c r="AM30" s="251"/>
      <c r="AN30" s="252"/>
      <c r="AO30" s="1101" t="s">
        <v>480</v>
      </c>
      <c r="AP30" s="253"/>
      <c r="AQ30" s="254" t="s">
        <v>481</v>
      </c>
      <c r="AR30" s="255"/>
    </row>
    <row r="31" spans="1:46" x14ac:dyDescent="0.15">
      <c r="A31" s="247"/>
      <c r="AK31" s="256"/>
      <c r="AL31" s="257"/>
      <c r="AM31" s="257"/>
      <c r="AN31" s="258"/>
      <c r="AO31" s="1102"/>
      <c r="AP31" s="259" t="s">
        <v>482</v>
      </c>
      <c r="AQ31" s="260" t="s">
        <v>483</v>
      </c>
      <c r="AR31" s="261" t="s">
        <v>484</v>
      </c>
    </row>
    <row r="32" spans="1:46" ht="27" customHeight="1" x14ac:dyDescent="0.15">
      <c r="A32" s="247"/>
      <c r="AK32" s="1117" t="s">
        <v>502</v>
      </c>
      <c r="AL32" s="1118"/>
      <c r="AM32" s="1118"/>
      <c r="AN32" s="1119"/>
      <c r="AO32" s="291">
        <v>722745</v>
      </c>
      <c r="AP32" s="291">
        <v>127020</v>
      </c>
      <c r="AQ32" s="292">
        <v>124581</v>
      </c>
      <c r="AR32" s="293">
        <v>2</v>
      </c>
    </row>
    <row r="33" spans="1:46" ht="13.5" customHeight="1" x14ac:dyDescent="0.15">
      <c r="A33" s="247"/>
      <c r="AK33" s="1117" t="s">
        <v>503</v>
      </c>
      <c r="AL33" s="1118"/>
      <c r="AM33" s="1118"/>
      <c r="AN33" s="1119"/>
      <c r="AO33" s="291" t="s">
        <v>488</v>
      </c>
      <c r="AP33" s="291" t="s">
        <v>488</v>
      </c>
      <c r="AQ33" s="292">
        <v>76</v>
      </c>
      <c r="AR33" s="293" t="s">
        <v>488</v>
      </c>
    </row>
    <row r="34" spans="1:46" ht="27" customHeight="1" x14ac:dyDescent="0.15">
      <c r="A34" s="247"/>
      <c r="AK34" s="1117" t="s">
        <v>504</v>
      </c>
      <c r="AL34" s="1118"/>
      <c r="AM34" s="1118"/>
      <c r="AN34" s="1119"/>
      <c r="AO34" s="291" t="s">
        <v>488</v>
      </c>
      <c r="AP34" s="291" t="s">
        <v>488</v>
      </c>
      <c r="AQ34" s="292">
        <v>163</v>
      </c>
      <c r="AR34" s="293" t="s">
        <v>488</v>
      </c>
    </row>
    <row r="35" spans="1:46" ht="27" customHeight="1" x14ac:dyDescent="0.15">
      <c r="A35" s="247"/>
      <c r="AK35" s="1117" t="s">
        <v>505</v>
      </c>
      <c r="AL35" s="1118"/>
      <c r="AM35" s="1118"/>
      <c r="AN35" s="1119"/>
      <c r="AO35" s="291">
        <v>166665</v>
      </c>
      <c r="AP35" s="291">
        <v>29291</v>
      </c>
      <c r="AQ35" s="292">
        <v>24428</v>
      </c>
      <c r="AR35" s="293">
        <v>19.899999999999999</v>
      </c>
    </row>
    <row r="36" spans="1:46" ht="27" customHeight="1" x14ac:dyDescent="0.15">
      <c r="A36" s="247"/>
      <c r="AK36" s="1117" t="s">
        <v>506</v>
      </c>
      <c r="AL36" s="1118"/>
      <c r="AM36" s="1118"/>
      <c r="AN36" s="1119"/>
      <c r="AO36" s="291">
        <v>2312</v>
      </c>
      <c r="AP36" s="291">
        <v>406</v>
      </c>
      <c r="AQ36" s="292">
        <v>4294</v>
      </c>
      <c r="AR36" s="293">
        <v>-90.5</v>
      </c>
    </row>
    <row r="37" spans="1:46" ht="13.5" customHeight="1" x14ac:dyDescent="0.15">
      <c r="A37" s="247"/>
      <c r="AK37" s="1117" t="s">
        <v>507</v>
      </c>
      <c r="AL37" s="1118"/>
      <c r="AM37" s="1118"/>
      <c r="AN37" s="1119"/>
      <c r="AO37" s="291">
        <v>742</v>
      </c>
      <c r="AP37" s="291">
        <v>130</v>
      </c>
      <c r="AQ37" s="292">
        <v>880</v>
      </c>
      <c r="AR37" s="293">
        <v>-85.2</v>
      </c>
    </row>
    <row r="38" spans="1:46" ht="27" customHeight="1" x14ac:dyDescent="0.15">
      <c r="A38" s="247"/>
      <c r="AK38" s="1120" t="s">
        <v>508</v>
      </c>
      <c r="AL38" s="1121"/>
      <c r="AM38" s="1121"/>
      <c r="AN38" s="1122"/>
      <c r="AO38" s="294">
        <v>431</v>
      </c>
      <c r="AP38" s="294">
        <v>76</v>
      </c>
      <c r="AQ38" s="295">
        <v>22</v>
      </c>
      <c r="AR38" s="283">
        <v>245.5</v>
      </c>
      <c r="AS38" s="290"/>
    </row>
    <row r="39" spans="1:46" x14ac:dyDescent="0.15">
      <c r="A39" s="247"/>
      <c r="AK39" s="1120" t="s">
        <v>509</v>
      </c>
      <c r="AL39" s="1121"/>
      <c r="AM39" s="1121"/>
      <c r="AN39" s="1122"/>
      <c r="AO39" s="291">
        <v>-55913</v>
      </c>
      <c r="AP39" s="291">
        <v>-9827</v>
      </c>
      <c r="AQ39" s="292">
        <v>-5293</v>
      </c>
      <c r="AR39" s="293">
        <v>85.7</v>
      </c>
      <c r="AS39" s="290"/>
    </row>
    <row r="40" spans="1:46" ht="27" customHeight="1" x14ac:dyDescent="0.15">
      <c r="A40" s="247"/>
      <c r="AK40" s="1117" t="s">
        <v>510</v>
      </c>
      <c r="AL40" s="1118"/>
      <c r="AM40" s="1118"/>
      <c r="AN40" s="1119"/>
      <c r="AO40" s="291">
        <v>-458326</v>
      </c>
      <c r="AP40" s="291">
        <v>-80549</v>
      </c>
      <c r="AQ40" s="292">
        <v>-99375</v>
      </c>
      <c r="AR40" s="293">
        <v>-18.899999999999999</v>
      </c>
      <c r="AS40" s="290"/>
    </row>
    <row r="41" spans="1:46" x14ac:dyDescent="0.15">
      <c r="A41" s="247"/>
      <c r="AK41" s="1123" t="s">
        <v>287</v>
      </c>
      <c r="AL41" s="1124"/>
      <c r="AM41" s="1124"/>
      <c r="AN41" s="1125"/>
      <c r="AO41" s="291">
        <v>378656</v>
      </c>
      <c r="AP41" s="291">
        <v>66548</v>
      </c>
      <c r="AQ41" s="292">
        <v>49775</v>
      </c>
      <c r="AR41" s="293">
        <v>33.700000000000003</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511</v>
      </c>
    </row>
    <row r="48" spans="1:46" x14ac:dyDescent="0.15">
      <c r="A48" s="247"/>
      <c r="AK48" s="301" t="s">
        <v>512</v>
      </c>
      <c r="AL48" s="301"/>
      <c r="AM48" s="301"/>
      <c r="AN48" s="301"/>
      <c r="AO48" s="301"/>
      <c r="AP48" s="301"/>
      <c r="AQ48" s="302"/>
      <c r="AR48" s="301"/>
    </row>
    <row r="49" spans="1:44" ht="13.5" customHeight="1" x14ac:dyDescent="0.15">
      <c r="A49" s="247"/>
      <c r="AK49" s="303"/>
      <c r="AL49" s="304"/>
      <c r="AM49" s="1112" t="s">
        <v>480</v>
      </c>
      <c r="AN49" s="1114" t="s">
        <v>513</v>
      </c>
      <c r="AO49" s="1115"/>
      <c r="AP49" s="1115"/>
      <c r="AQ49" s="1115"/>
      <c r="AR49" s="1116"/>
    </row>
    <row r="50" spans="1:44" x14ac:dyDescent="0.15">
      <c r="A50" s="247"/>
      <c r="AK50" s="305"/>
      <c r="AL50" s="306"/>
      <c r="AM50" s="1113"/>
      <c r="AN50" s="307" t="s">
        <v>514</v>
      </c>
      <c r="AO50" s="308" t="s">
        <v>515</v>
      </c>
      <c r="AP50" s="309" t="s">
        <v>516</v>
      </c>
      <c r="AQ50" s="310" t="s">
        <v>517</v>
      </c>
      <c r="AR50" s="311" t="s">
        <v>518</v>
      </c>
    </row>
    <row r="51" spans="1:44" x14ac:dyDescent="0.15">
      <c r="A51" s="247"/>
      <c r="AK51" s="303" t="s">
        <v>519</v>
      </c>
      <c r="AL51" s="304"/>
      <c r="AM51" s="312">
        <v>1248270</v>
      </c>
      <c r="AN51" s="313">
        <v>207113</v>
      </c>
      <c r="AO51" s="314">
        <v>-4.0999999999999996</v>
      </c>
      <c r="AP51" s="315">
        <v>200194</v>
      </c>
      <c r="AQ51" s="316">
        <v>5.2</v>
      </c>
      <c r="AR51" s="317">
        <v>-9.3000000000000007</v>
      </c>
    </row>
    <row r="52" spans="1:44" x14ac:dyDescent="0.15">
      <c r="A52" s="247"/>
      <c r="AK52" s="318"/>
      <c r="AL52" s="319" t="s">
        <v>520</v>
      </c>
      <c r="AM52" s="320">
        <v>723310</v>
      </c>
      <c r="AN52" s="321">
        <v>120012</v>
      </c>
      <c r="AO52" s="322">
        <v>41.8</v>
      </c>
      <c r="AP52" s="323">
        <v>106422</v>
      </c>
      <c r="AQ52" s="324">
        <v>20.100000000000001</v>
      </c>
      <c r="AR52" s="325">
        <v>21.7</v>
      </c>
    </row>
    <row r="53" spans="1:44" x14ac:dyDescent="0.15">
      <c r="A53" s="247"/>
      <c r="AK53" s="303" t="s">
        <v>521</v>
      </c>
      <c r="AL53" s="304"/>
      <c r="AM53" s="312">
        <v>1189686</v>
      </c>
      <c r="AN53" s="313">
        <v>200082</v>
      </c>
      <c r="AO53" s="314">
        <v>-3.4</v>
      </c>
      <c r="AP53" s="315">
        <v>196914</v>
      </c>
      <c r="AQ53" s="316">
        <v>-1.6</v>
      </c>
      <c r="AR53" s="317">
        <v>-1.8</v>
      </c>
    </row>
    <row r="54" spans="1:44" x14ac:dyDescent="0.15">
      <c r="A54" s="247"/>
      <c r="AK54" s="318"/>
      <c r="AL54" s="319" t="s">
        <v>520</v>
      </c>
      <c r="AM54" s="320">
        <v>483079</v>
      </c>
      <c r="AN54" s="321">
        <v>81244</v>
      </c>
      <c r="AO54" s="322">
        <v>-32.299999999999997</v>
      </c>
      <c r="AP54" s="323">
        <v>98966</v>
      </c>
      <c r="AQ54" s="324">
        <v>-7</v>
      </c>
      <c r="AR54" s="325">
        <v>-25.3</v>
      </c>
    </row>
    <row r="55" spans="1:44" x14ac:dyDescent="0.15">
      <c r="A55" s="247"/>
      <c r="AK55" s="303" t="s">
        <v>522</v>
      </c>
      <c r="AL55" s="304"/>
      <c r="AM55" s="312">
        <v>1103890</v>
      </c>
      <c r="AN55" s="313">
        <v>187641</v>
      </c>
      <c r="AO55" s="314">
        <v>-6.2</v>
      </c>
      <c r="AP55" s="315">
        <v>204757</v>
      </c>
      <c r="AQ55" s="316">
        <v>4</v>
      </c>
      <c r="AR55" s="317">
        <v>-10.199999999999999</v>
      </c>
    </row>
    <row r="56" spans="1:44" x14ac:dyDescent="0.15">
      <c r="A56" s="247"/>
      <c r="AK56" s="318"/>
      <c r="AL56" s="319" t="s">
        <v>520</v>
      </c>
      <c r="AM56" s="320">
        <v>560189</v>
      </c>
      <c r="AN56" s="321">
        <v>95222</v>
      </c>
      <c r="AO56" s="322">
        <v>17.2</v>
      </c>
      <c r="AP56" s="323">
        <v>106071</v>
      </c>
      <c r="AQ56" s="324">
        <v>7.2</v>
      </c>
      <c r="AR56" s="325">
        <v>10</v>
      </c>
    </row>
    <row r="57" spans="1:44" x14ac:dyDescent="0.15">
      <c r="A57" s="247"/>
      <c r="AK57" s="303" t="s">
        <v>523</v>
      </c>
      <c r="AL57" s="304"/>
      <c r="AM57" s="312">
        <v>1412087</v>
      </c>
      <c r="AN57" s="313">
        <v>242252</v>
      </c>
      <c r="AO57" s="314">
        <v>29.1</v>
      </c>
      <c r="AP57" s="315">
        <v>194971</v>
      </c>
      <c r="AQ57" s="316">
        <v>-4.8</v>
      </c>
      <c r="AR57" s="317">
        <v>33.9</v>
      </c>
    </row>
    <row r="58" spans="1:44" x14ac:dyDescent="0.15">
      <c r="A58" s="247"/>
      <c r="AK58" s="318"/>
      <c r="AL58" s="319" t="s">
        <v>520</v>
      </c>
      <c r="AM58" s="320">
        <v>699688</v>
      </c>
      <c r="AN58" s="321">
        <v>120036</v>
      </c>
      <c r="AO58" s="322">
        <v>26.1</v>
      </c>
      <c r="AP58" s="323">
        <v>105966</v>
      </c>
      <c r="AQ58" s="324">
        <v>-0.1</v>
      </c>
      <c r="AR58" s="325">
        <v>26.2</v>
      </c>
    </row>
    <row r="59" spans="1:44" x14ac:dyDescent="0.15">
      <c r="A59" s="247"/>
      <c r="AK59" s="303" t="s">
        <v>524</v>
      </c>
      <c r="AL59" s="304"/>
      <c r="AM59" s="312">
        <v>2593460</v>
      </c>
      <c r="AN59" s="313">
        <v>455793</v>
      </c>
      <c r="AO59" s="314">
        <v>88.1</v>
      </c>
      <c r="AP59" s="315">
        <v>224172</v>
      </c>
      <c r="AQ59" s="316">
        <v>15</v>
      </c>
      <c r="AR59" s="317">
        <v>73.099999999999994</v>
      </c>
    </row>
    <row r="60" spans="1:44" x14ac:dyDescent="0.15">
      <c r="A60" s="247"/>
      <c r="AK60" s="318"/>
      <c r="AL60" s="319" t="s">
        <v>520</v>
      </c>
      <c r="AM60" s="320">
        <v>1419586</v>
      </c>
      <c r="AN60" s="321">
        <v>249488</v>
      </c>
      <c r="AO60" s="322">
        <v>107.8</v>
      </c>
      <c r="AP60" s="323">
        <v>117611</v>
      </c>
      <c r="AQ60" s="324">
        <v>11</v>
      </c>
      <c r="AR60" s="325">
        <v>96.8</v>
      </c>
    </row>
    <row r="61" spans="1:44" x14ac:dyDescent="0.15">
      <c r="A61" s="247"/>
      <c r="AK61" s="303" t="s">
        <v>525</v>
      </c>
      <c r="AL61" s="326"/>
      <c r="AM61" s="312">
        <v>1509479</v>
      </c>
      <c r="AN61" s="313">
        <v>258576</v>
      </c>
      <c r="AO61" s="314">
        <v>20.7</v>
      </c>
      <c r="AP61" s="315">
        <v>204202</v>
      </c>
      <c r="AQ61" s="327">
        <v>3.6</v>
      </c>
      <c r="AR61" s="317">
        <v>17.100000000000001</v>
      </c>
    </row>
    <row r="62" spans="1:44" x14ac:dyDescent="0.15">
      <c r="A62" s="247"/>
      <c r="AK62" s="318"/>
      <c r="AL62" s="319" t="s">
        <v>520</v>
      </c>
      <c r="AM62" s="320">
        <v>777170</v>
      </c>
      <c r="AN62" s="321">
        <v>133200</v>
      </c>
      <c r="AO62" s="322">
        <v>32.1</v>
      </c>
      <c r="AP62" s="323">
        <v>107007</v>
      </c>
      <c r="AQ62" s="324">
        <v>6.2</v>
      </c>
      <c r="AR62" s="325">
        <v>25.9</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sheetData>
  <sheetProtection algorithmName="SHA-512" hashValue="FhfAU6TaGcsZDZ1RumDFluaUS3LdKo5xGVbKILrzsZ3YgIIUkDSvNbAc5JEKdqRvvND6JHOK49yvTb95a0k85g==" saltValue="hvXf8S7Ra3J/qZqmJliDo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60" zoomScaleNormal="6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477</v>
      </c>
    </row>
    <row r="121" spans="125:125" ht="13.5" hidden="1" customHeight="1" x14ac:dyDescent="0.15">
      <c r="DU121" s="241"/>
    </row>
  </sheetData>
  <sheetProtection algorithmName="SHA-512" hashValue="akLavIisc5dmHGLRNBgDB/7sQF18VGOS38/jMb2QajCthDDKEbuCSZde33Bx+UxnHaL3tURBaU5zVEMfxrDdxg==" saltValue="QK9dDFGjFDx1OUacnKEkD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60" zoomScaleNormal="6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477</v>
      </c>
    </row>
  </sheetData>
  <sheetProtection algorithmName="SHA-512" hashValue="5co1mpkFFTD+xuJER4OxbWlSTmJ1ZW6n+WvYpHGflA3ikbu635PPewO+ef3S4VdNGC8toiaal6wNiuy4BJjMpQ==" saltValue="1aguHkEpJKPFFBHkjmdqP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68"/>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s="1" customFormat="1" ht="16.5" customHeight="1" x14ac:dyDescent="0.15"/>
    <row r="2" s="1" customFormat="1" ht="16.5" customHeight="1" x14ac:dyDescent="0.15"/>
    <row r="3" s="1" customFormat="1" ht="16.5" customHeight="1" x14ac:dyDescent="0.15"/>
    <row r="4" s="1" customFormat="1" ht="16.5" customHeight="1" x14ac:dyDescent="0.15"/>
    <row r="5" s="1" customFormat="1" ht="16.5" customHeight="1" x14ac:dyDescent="0.15"/>
    <row r="6" s="1" customFormat="1" ht="16.5" customHeight="1" x14ac:dyDescent="0.15"/>
    <row r="7" s="1" customFormat="1" ht="16.5" customHeight="1" x14ac:dyDescent="0.15"/>
    <row r="8" s="1" customFormat="1" ht="16.5" customHeight="1" x14ac:dyDescent="0.15"/>
    <row r="9" s="1" customFormat="1" ht="16.5" customHeight="1" x14ac:dyDescent="0.15"/>
    <row r="10" s="1" customFormat="1" ht="16.5" customHeight="1" x14ac:dyDescent="0.15"/>
    <row r="11" s="1" customFormat="1" ht="16.5" customHeight="1" x14ac:dyDescent="0.15"/>
    <row r="12" s="1" customFormat="1" ht="16.5" customHeight="1" x14ac:dyDescent="0.15"/>
    <row r="13" s="1" customFormat="1" ht="16.5" customHeight="1" x14ac:dyDescent="0.15"/>
    <row r="14" s="1" customFormat="1" ht="16.5" customHeight="1" x14ac:dyDescent="0.15"/>
    <row r="15" s="1" customFormat="1" ht="16.5" customHeight="1" x14ac:dyDescent="0.15"/>
    <row r="16" s="1" customFormat="1" ht="16.5" customHeight="1" x14ac:dyDescent="0.15"/>
    <row r="17" s="1" customFormat="1" ht="16.5" customHeight="1" x14ac:dyDescent="0.15"/>
    <row r="18" s="1" customFormat="1" ht="16.5" customHeight="1" x14ac:dyDescent="0.15"/>
    <row r="19" s="1" customFormat="1" ht="16.5" customHeight="1" x14ac:dyDescent="0.15"/>
    <row r="20" s="1" customFormat="1" ht="16.5" customHeight="1" x14ac:dyDescent="0.15"/>
    <row r="21" s="1" customFormat="1" ht="16.5" customHeight="1" x14ac:dyDescent="0.15"/>
    <row r="22" s="1" customFormat="1"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26" t="s">
        <v>3</v>
      </c>
      <c r="D47" s="1126"/>
      <c r="E47" s="1127"/>
      <c r="F47" s="11">
        <v>19.41</v>
      </c>
      <c r="G47" s="12">
        <v>20.76</v>
      </c>
      <c r="H47" s="12">
        <v>22.62</v>
      </c>
      <c r="I47" s="12">
        <v>15.7</v>
      </c>
      <c r="J47" s="13">
        <v>17.600000000000001</v>
      </c>
    </row>
    <row r="48" spans="2:10" ht="57.75" customHeight="1" x14ac:dyDescent="0.15">
      <c r="B48" s="14"/>
      <c r="C48" s="1128" t="s">
        <v>4</v>
      </c>
      <c r="D48" s="1128"/>
      <c r="E48" s="1129"/>
      <c r="F48" s="15">
        <v>5.32</v>
      </c>
      <c r="G48" s="16">
        <v>5.89</v>
      </c>
      <c r="H48" s="16">
        <v>6.24</v>
      </c>
      <c r="I48" s="16">
        <v>8.61</v>
      </c>
      <c r="J48" s="17">
        <v>8.6199999999999992</v>
      </c>
    </row>
    <row r="49" spans="2:10" ht="57.75" customHeight="1" thickBot="1" x14ac:dyDescent="0.2">
      <c r="B49" s="18"/>
      <c r="C49" s="1130" t="s">
        <v>5</v>
      </c>
      <c r="D49" s="1130"/>
      <c r="E49" s="1131"/>
      <c r="F49" s="19">
        <v>5.26</v>
      </c>
      <c r="G49" s="20">
        <v>6.41</v>
      </c>
      <c r="H49" s="20">
        <v>1.28</v>
      </c>
      <c r="I49" s="20" t="s">
        <v>532</v>
      </c>
      <c r="J49" s="21">
        <v>2.38</v>
      </c>
    </row>
    <row r="50" spans="2:10" x14ac:dyDescent="0.15"/>
    <row r="65" s="1" customFormat="1" ht="13.5" hidden="1" customHeight="1" x14ac:dyDescent="0.15"/>
    <row r="66" s="1" customFormat="1" ht="13.5" hidden="1" customHeight="1" x14ac:dyDescent="0.15"/>
    <row r="67" s="1" customFormat="1" ht="13.5" hidden="1" customHeight="1" x14ac:dyDescent="0.15"/>
    <row r="68" s="1" customFormat="1" ht="13.5" hidden="1" customHeight="1" x14ac:dyDescent="0.15"/>
  </sheetData>
  <sheetProtection algorithmName="SHA-512" hashValue="Bo1jzTRdfUBVWvFxpuY95pCNxy/guG+a/NiFZ8rBQ6LMbJtyabc2UcqLozk6XXZxjiIdWbvPPpgBTO41NWtYkA==" saltValue="1KIybSf96GivJDCIiXPv6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三上＿紀実</cp:lastModifiedBy>
  <cp:lastPrinted>2026-03-12T05:54:24Z</cp:lastPrinted>
  <dcterms:created xsi:type="dcterms:W3CDTF">2026-02-23T04:17:02Z</dcterms:created>
  <dcterms:modified xsi:type="dcterms:W3CDTF">2026-03-16T07:09:44Z</dcterms:modified>
  <cp:category/>
</cp:coreProperties>
</file>