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MPC_2304\Desktop\"/>
    </mc:Choice>
  </mc:AlternateContent>
  <xr:revisionPtr revIDLastSave="0" documentId="13_ncr:1_{C90E1F6C-5074-475B-97D0-D7C693EC1CAA}" xr6:coauthVersionLast="47" xr6:coauthVersionMax="47" xr10:uidLastSave="{00000000-0000-0000-0000-000000000000}"/>
  <bookViews>
    <workbookView xWindow="-108" yWindow="-108" windowWidth="30936" windowHeight="16776" activeTab="1" xr2:uid="{4D6C5CF7-9E27-47B8-BE7A-4BA8AE8C0A24}"/>
  </bookViews>
  <sheets>
    <sheet name="既存機器" sheetId="1" r:id="rId1"/>
    <sheet name="入替後機器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C26" i="2" l="1"/>
  <c r="G24" i="2"/>
  <c r="AC23" i="2"/>
  <c r="Z23" i="2"/>
  <c r="W23" i="2"/>
  <c r="Y24" i="2" s="1"/>
  <c r="T23" i="2"/>
  <c r="Q23" i="2"/>
  <c r="S24" i="2" s="1"/>
  <c r="N23" i="2"/>
  <c r="M24" i="2" s="1"/>
  <c r="K23" i="2"/>
  <c r="H23" i="2"/>
  <c r="E23" i="2"/>
  <c r="H19" i="1"/>
  <c r="E19" i="1"/>
  <c r="H18" i="1"/>
  <c r="E18" i="1"/>
  <c r="H17" i="1"/>
  <c r="E17" i="1"/>
  <c r="G20" i="1" l="1" a="1"/>
  <c r="G20" i="1" s="1"/>
  <c r="W26" i="2" l="1"/>
  <c r="K26" i="2"/>
  <c r="Q26" i="2"/>
  <c r="E2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<sst xmlns="http://schemas.openxmlformats.org/spreadsheetml/2006/main" count="246" uniqueCount="77">
  <si>
    <t>高効率給湯器</t>
    <rPh sb="0" eb="1">
      <t>コウ</t>
    </rPh>
    <rPh sb="1" eb="3">
      <t>コウリツ</t>
    </rPh>
    <rPh sb="3" eb="5">
      <t>キュウトウ</t>
    </rPh>
    <rPh sb="5" eb="6">
      <t>ウツワ</t>
    </rPh>
    <phoneticPr fontId="2"/>
  </si>
  <si>
    <t>CO2削減効果　計算表　（既存機器）</t>
    <rPh sb="3" eb="7">
      <t>サクゲンコウカ</t>
    </rPh>
    <rPh sb="8" eb="10">
      <t>ケイサン</t>
    </rPh>
    <rPh sb="10" eb="11">
      <t>ヒョウ</t>
    </rPh>
    <rPh sb="13" eb="17">
      <t>キゾンキキ</t>
    </rPh>
    <phoneticPr fontId="2"/>
  </si>
  <si>
    <t>既存機器</t>
    <rPh sb="0" eb="4">
      <t>キゾンキキ</t>
    </rPh>
    <phoneticPr fontId="2"/>
  </si>
  <si>
    <t>給湯器</t>
    <phoneticPr fontId="2"/>
  </si>
  <si>
    <t>暖房</t>
    <phoneticPr fontId="2"/>
  </si>
  <si>
    <t>メーカー型番</t>
    <rPh sb="4" eb="6">
      <t>カタバン</t>
    </rPh>
    <phoneticPr fontId="2"/>
  </si>
  <si>
    <t>〇〇（メーカー名）
△△-××（型番）</t>
    <rPh sb="7" eb="8">
      <t>メイ</t>
    </rPh>
    <rPh sb="16" eb="18">
      <t>カタバン</t>
    </rPh>
    <phoneticPr fontId="2"/>
  </si>
  <si>
    <t>熱効率／エネルギー消費効率
／年間給湯保温効率</t>
    <rPh sb="0" eb="3">
      <t>ネツコウリツ</t>
    </rPh>
    <rPh sb="9" eb="13">
      <t>ショウヒコウリツ</t>
    </rPh>
    <rPh sb="19" eb="21">
      <t>ホオン</t>
    </rPh>
    <phoneticPr fontId="2"/>
  </si>
  <si>
    <t>燃料消費量</t>
  </si>
  <si>
    <t>電気</t>
    <rPh sb="0" eb="2">
      <t>デンキ</t>
    </rPh>
    <phoneticPr fontId="2"/>
  </si>
  <si>
    <t>定格消費電力</t>
    <rPh sb="0" eb="2">
      <t>テイカク</t>
    </rPh>
    <rPh sb="2" eb="4">
      <t>ショウヒ</t>
    </rPh>
    <rPh sb="4" eb="6">
      <t>デンリョク</t>
    </rPh>
    <phoneticPr fontId="2"/>
  </si>
  <si>
    <t>ｋW</t>
    <phoneticPr fontId="2"/>
  </si>
  <si>
    <t>LPG ※１</t>
    <phoneticPr fontId="2"/>
  </si>
  <si>
    <t>ガス消費量</t>
    <rPh sb="2" eb="5">
      <t>ショウヒリョウ</t>
    </rPh>
    <phoneticPr fontId="2"/>
  </si>
  <si>
    <t>W</t>
    <phoneticPr fontId="2"/>
  </si>
  <si>
    <t>灯油</t>
    <rPh sb="0" eb="2">
      <t>トウユ</t>
    </rPh>
    <phoneticPr fontId="2"/>
  </si>
  <si>
    <t>灯油消費量</t>
    <rPh sb="0" eb="5">
      <t>トウユショウヒリョウ</t>
    </rPh>
    <phoneticPr fontId="2"/>
  </si>
  <si>
    <t>L/h</t>
    <phoneticPr fontId="2"/>
  </si>
  <si>
    <t>発熱量</t>
    <rPh sb="0" eb="3">
      <t>ハツネツリョウ</t>
    </rPh>
    <phoneticPr fontId="2"/>
  </si>
  <si>
    <t>電力</t>
    <rPh sb="0" eb="2">
      <t>デンリョク</t>
    </rPh>
    <phoneticPr fontId="2"/>
  </si>
  <si>
    <t>MJ/kWh</t>
    <phoneticPr fontId="2"/>
  </si>
  <si>
    <t>LPG ※２</t>
    <phoneticPr fontId="2"/>
  </si>
  <si>
    <t>MJ/kg</t>
    <phoneticPr fontId="2"/>
  </si>
  <si>
    <t>灯油 ※２</t>
    <rPh sb="0" eb="2">
      <t>トウユ</t>
    </rPh>
    <phoneticPr fontId="2"/>
  </si>
  <si>
    <t>MJ/L</t>
    <phoneticPr fontId="2"/>
  </si>
  <si>
    <t>排出係数</t>
    <rPh sb="0" eb="4">
      <t>ハイシュツケイスウ</t>
    </rPh>
    <phoneticPr fontId="2"/>
  </si>
  <si>
    <t>電力 ※３</t>
    <rPh sb="0" eb="2">
      <t>デンリョク</t>
    </rPh>
    <phoneticPr fontId="2"/>
  </si>
  <si>
    <r>
      <t>kg‐CO</t>
    </r>
    <r>
      <rPr>
        <vertAlign val="subscript"/>
        <sz val="12"/>
        <color theme="1"/>
        <rFont val="Meiryo UI"/>
        <family val="3"/>
        <charset val="128"/>
      </rPr>
      <t>2</t>
    </r>
    <r>
      <rPr>
        <sz val="12"/>
        <color theme="1"/>
        <rFont val="Meiryo UI"/>
        <family val="3"/>
        <charset val="128"/>
      </rPr>
      <t>/ｋWｈ</t>
    </r>
    <phoneticPr fontId="2"/>
  </si>
  <si>
    <t>LPG ※４</t>
    <phoneticPr fontId="2"/>
  </si>
  <si>
    <r>
      <t>kg-CO</t>
    </r>
    <r>
      <rPr>
        <vertAlign val="subscript"/>
        <sz val="12"/>
        <color theme="1"/>
        <rFont val="Meiryo UI"/>
        <family val="3"/>
        <charset val="128"/>
      </rPr>
      <t>2</t>
    </r>
    <r>
      <rPr>
        <sz val="12"/>
        <color theme="1"/>
        <rFont val="Meiryo UI"/>
        <family val="3"/>
        <charset val="128"/>
      </rPr>
      <t>/ｋｇ</t>
    </r>
    <phoneticPr fontId="2"/>
  </si>
  <si>
    <t>灯油 ※４</t>
    <rPh sb="0" eb="2">
      <t>トウユ</t>
    </rPh>
    <phoneticPr fontId="2"/>
  </si>
  <si>
    <r>
      <t>kg‐CO</t>
    </r>
    <r>
      <rPr>
        <vertAlign val="subscript"/>
        <sz val="12"/>
        <color theme="1"/>
        <rFont val="Meiryo UI"/>
        <family val="3"/>
        <charset val="128"/>
      </rPr>
      <t>2</t>
    </r>
    <r>
      <rPr>
        <sz val="12"/>
        <color theme="1"/>
        <rFont val="Meiryo UI"/>
        <family val="3"/>
        <charset val="128"/>
      </rPr>
      <t>/L</t>
    </r>
    <phoneticPr fontId="2"/>
  </si>
  <si>
    <r>
      <t>CO</t>
    </r>
    <r>
      <rPr>
        <b/>
        <vertAlign val="subscript"/>
        <sz val="14"/>
        <color theme="0"/>
        <rFont val="Meiryo UI"/>
        <family val="3"/>
        <charset val="128"/>
      </rPr>
      <t>2</t>
    </r>
    <r>
      <rPr>
        <b/>
        <sz val="14"/>
        <color theme="0"/>
        <rFont val="Meiryo UI"/>
        <family val="3"/>
        <charset val="128"/>
      </rPr>
      <t>排出量（電気） ※５</t>
    </r>
    <rPh sb="3" eb="6">
      <t>ハイシュツリョウ</t>
    </rPh>
    <rPh sb="7" eb="9">
      <t>デンキ</t>
    </rPh>
    <phoneticPr fontId="2"/>
  </si>
  <si>
    <r>
      <t>kg‐CO</t>
    </r>
    <r>
      <rPr>
        <vertAlign val="subscript"/>
        <sz val="12"/>
        <color theme="1"/>
        <rFont val="Meiryo UI"/>
        <family val="3"/>
        <charset val="128"/>
      </rPr>
      <t>2</t>
    </r>
    <r>
      <rPr>
        <sz val="12"/>
        <color theme="1"/>
        <rFont val="Meiryo UI"/>
        <family val="3"/>
        <charset val="128"/>
      </rPr>
      <t>/h</t>
    </r>
    <phoneticPr fontId="2"/>
  </si>
  <si>
    <r>
      <t>CO</t>
    </r>
    <r>
      <rPr>
        <b/>
        <vertAlign val="subscript"/>
        <sz val="14"/>
        <color theme="0"/>
        <rFont val="Meiryo UI"/>
        <family val="3"/>
        <charset val="128"/>
      </rPr>
      <t>2</t>
    </r>
    <r>
      <rPr>
        <b/>
        <sz val="14"/>
        <color theme="0"/>
        <rFont val="Meiryo UI"/>
        <family val="3"/>
        <charset val="128"/>
      </rPr>
      <t>排出量 （ガス）※５</t>
    </r>
    <rPh sb="3" eb="6">
      <t>ハイシュツリョウ</t>
    </rPh>
    <phoneticPr fontId="2"/>
  </si>
  <si>
    <r>
      <t>CO</t>
    </r>
    <r>
      <rPr>
        <b/>
        <vertAlign val="subscript"/>
        <sz val="14"/>
        <color theme="0"/>
        <rFont val="Meiryo UI"/>
        <family val="3"/>
        <charset val="128"/>
      </rPr>
      <t>2</t>
    </r>
    <r>
      <rPr>
        <b/>
        <sz val="14"/>
        <color theme="0"/>
        <rFont val="Meiryo UI"/>
        <family val="3"/>
        <charset val="128"/>
      </rPr>
      <t>排出量（灯油） ※５</t>
    </r>
    <rPh sb="3" eb="6">
      <t>ハイシュツリョウ</t>
    </rPh>
    <rPh sb="7" eb="9">
      <t>トウユ</t>
    </rPh>
    <phoneticPr fontId="2"/>
  </si>
  <si>
    <r>
      <t>CO</t>
    </r>
    <r>
      <rPr>
        <b/>
        <vertAlign val="subscript"/>
        <sz val="14"/>
        <color theme="0"/>
        <rFont val="Meiryo UI"/>
        <family val="3"/>
        <charset val="128"/>
      </rPr>
      <t>2</t>
    </r>
    <r>
      <rPr>
        <b/>
        <sz val="14"/>
        <color theme="0"/>
        <rFont val="Meiryo UI"/>
        <family val="3"/>
        <charset val="128"/>
      </rPr>
      <t>排出量</t>
    </r>
    <rPh sb="3" eb="6">
      <t>ハイシュツリョウ</t>
    </rPh>
    <phoneticPr fontId="2"/>
  </si>
  <si>
    <t>※１　LPGの燃料消費量は1W＝1/14kgとして算定。</t>
    <rPh sb="7" eb="12">
      <t>ネンリョウショウヒリョウ</t>
    </rPh>
    <rPh sb="25" eb="27">
      <t>サンテイ</t>
    </rPh>
    <phoneticPr fontId="2"/>
  </si>
  <si>
    <t>※２　LPG、灯油の発熱量は「日本LPガス協会　燃料の発熱量・CO2排出係数の一覧表」より使用。</t>
    <rPh sb="7" eb="9">
      <t>トウユ</t>
    </rPh>
    <rPh sb="10" eb="13">
      <t>ハツネツリョウ</t>
    </rPh>
    <rPh sb="15" eb="17">
      <t>ニホン</t>
    </rPh>
    <rPh sb="21" eb="23">
      <t>キョウカイ</t>
    </rPh>
    <rPh sb="45" eb="47">
      <t>シヨウ</t>
    </rPh>
    <phoneticPr fontId="2"/>
  </si>
  <si>
    <t>※３　電力の排出係数は「環境省　電気事業者別排出係数一覧　令和5年提出用」より使用。</t>
    <rPh sb="3" eb="5">
      <t>デンリョク</t>
    </rPh>
    <rPh sb="6" eb="10">
      <t>ハイシュツケイスウ</t>
    </rPh>
    <phoneticPr fontId="2"/>
  </si>
  <si>
    <t>※４　LPG及び灯油の排出係数は「環境省　温室効果ガス排出量算定・報告・公表制度の排出係数一覧」より使用。</t>
    <rPh sb="6" eb="7">
      <t>オヨ</t>
    </rPh>
    <rPh sb="8" eb="10">
      <t>トウユ</t>
    </rPh>
    <rPh sb="11" eb="15">
      <t>ハイシュツケイスウ</t>
    </rPh>
    <rPh sb="50" eb="52">
      <t>シヨウ</t>
    </rPh>
    <phoneticPr fontId="2"/>
  </si>
  <si>
    <t>※５　100MJの発熱量を得た際のCO2排出量を算定。</t>
    <rPh sb="9" eb="12">
      <t>ハツネツリョウ</t>
    </rPh>
    <rPh sb="13" eb="14">
      <t>エ</t>
    </rPh>
    <rPh sb="15" eb="16">
      <t>サイ</t>
    </rPh>
    <rPh sb="20" eb="23">
      <t>ハイシュツリョウ</t>
    </rPh>
    <rPh sb="24" eb="26">
      <t>サンテイ</t>
    </rPh>
    <phoneticPr fontId="2"/>
  </si>
  <si>
    <t>高効率給湯機</t>
    <rPh sb="0" eb="6">
      <t>コウコウリツキュウトウキ</t>
    </rPh>
    <phoneticPr fontId="2"/>
  </si>
  <si>
    <t>CO2削減効果　計算表　（入換後機器）</t>
    <rPh sb="3" eb="7">
      <t>サクゲンコウカ</t>
    </rPh>
    <rPh sb="8" eb="10">
      <t>ケイサン</t>
    </rPh>
    <rPh sb="10" eb="11">
      <t>ヒョウ</t>
    </rPh>
    <rPh sb="14" eb="15">
      <t>カ</t>
    </rPh>
    <rPh sb="15" eb="16">
      <t>ゴ</t>
    </rPh>
    <rPh sb="16" eb="18">
      <t>キキ</t>
    </rPh>
    <phoneticPr fontId="2"/>
  </si>
  <si>
    <t>入換後機器</t>
    <rPh sb="0" eb="2">
      <t>イレカエ</t>
    </rPh>
    <rPh sb="2" eb="3">
      <t>ゴ</t>
    </rPh>
    <rPh sb="3" eb="5">
      <t>キキ</t>
    </rPh>
    <phoneticPr fontId="2"/>
  </si>
  <si>
    <t>入換後機器</t>
    <rPh sb="1" eb="2">
      <t>カ</t>
    </rPh>
    <phoneticPr fontId="2"/>
  </si>
  <si>
    <t>エコジョーズ</t>
    <phoneticPr fontId="2"/>
  </si>
  <si>
    <t>エコキュート</t>
    <phoneticPr fontId="2"/>
  </si>
  <si>
    <t>エコフェール</t>
    <phoneticPr fontId="2"/>
  </si>
  <si>
    <t>エコワン</t>
    <phoneticPr fontId="2"/>
  </si>
  <si>
    <t>エネファーム</t>
    <phoneticPr fontId="2"/>
  </si>
  <si>
    <t>《 給湯 》</t>
    <rPh sb="2" eb="4">
      <t>キュウトウ</t>
    </rPh>
    <phoneticPr fontId="2"/>
  </si>
  <si>
    <t>《 暖房 》</t>
    <rPh sb="2" eb="4">
      <t>ダンボウ</t>
    </rPh>
    <phoneticPr fontId="2"/>
  </si>
  <si>
    <t>－</t>
    <phoneticPr fontId="2"/>
  </si>
  <si>
    <t>パロマ　DH-CE2016SAWL</t>
    <phoneticPr fontId="2"/>
  </si>
  <si>
    <t>パナソニック
HE-D46FQMS</t>
    <phoneticPr fontId="2"/>
  </si>
  <si>
    <t>コロナ　エコフィール　UKB-EF472F</t>
    <phoneticPr fontId="2"/>
  </si>
  <si>
    <t>リンナイ
RHBD-R245AW2-1</t>
    <phoneticPr fontId="2"/>
  </si>
  <si>
    <t>パナソニックエネファーム　FC-SRL1DS</t>
    <phoneticPr fontId="2"/>
  </si>
  <si>
    <t>熱効率／エネルギー消費効率
※「年間給湯保温効率」があればそちらを入力</t>
    <rPh sb="0" eb="3">
      <t>ネツコウリツ</t>
    </rPh>
    <rPh sb="9" eb="13">
      <t>ショウヒコウリツ</t>
    </rPh>
    <rPh sb="20" eb="22">
      <t>ホオン</t>
    </rPh>
    <rPh sb="33" eb="35">
      <t>ニュウリョク</t>
    </rPh>
    <phoneticPr fontId="2"/>
  </si>
  <si>
    <r>
      <t xml:space="preserve">発電能力
</t>
    </r>
    <r>
      <rPr>
        <b/>
        <sz val="12"/>
        <color rgb="FFFF99FF"/>
        <rFont val="Meiryo UI"/>
        <family val="3"/>
        <charset val="128"/>
      </rPr>
      <t>（エネファームの場合のみ記入）</t>
    </r>
    <rPh sb="0" eb="4">
      <t>ハツデンノウリョク</t>
    </rPh>
    <rPh sb="13" eb="15">
      <t>バアイ</t>
    </rPh>
    <rPh sb="17" eb="19">
      <t>キニュウ</t>
    </rPh>
    <phoneticPr fontId="2"/>
  </si>
  <si>
    <t>発電出力</t>
    <rPh sb="0" eb="4">
      <t>ハツデンシュツリョク</t>
    </rPh>
    <phoneticPr fontId="2"/>
  </si>
  <si>
    <t>W</t>
  </si>
  <si>
    <t>発電効率（LHV）</t>
    <rPh sb="0" eb="2">
      <t>ハツデン</t>
    </rPh>
    <rPh sb="2" eb="4">
      <t>コウリツ</t>
    </rPh>
    <phoneticPr fontId="2"/>
  </si>
  <si>
    <t>％</t>
  </si>
  <si>
    <t>熱出力</t>
    <rPh sb="0" eb="3">
      <t>ネツシュツリョク</t>
    </rPh>
    <phoneticPr fontId="2"/>
  </si>
  <si>
    <t>熱回収率（LHV）</t>
    <rPh sb="0" eb="1">
      <t>ネツ</t>
    </rPh>
    <rPh sb="1" eb="3">
      <t>カイシュウ</t>
    </rPh>
    <rPh sb="3" eb="4">
      <t>リツ</t>
    </rPh>
    <phoneticPr fontId="2"/>
  </si>
  <si>
    <t>ガス消費量（LHV）</t>
    <rPh sb="2" eb="5">
      <t>ショウヒリョウ</t>
    </rPh>
    <phoneticPr fontId="2"/>
  </si>
  <si>
    <t>ｋW</t>
  </si>
  <si>
    <t>電力 ※3</t>
    <rPh sb="0" eb="2">
      <t>デンリョク</t>
    </rPh>
    <phoneticPr fontId="2"/>
  </si>
  <si>
    <r>
      <t>kg-CO</t>
    </r>
    <r>
      <rPr>
        <vertAlign val="subscript"/>
        <sz val="12"/>
        <color theme="1"/>
        <rFont val="Meiryo UI"/>
        <family val="3"/>
        <charset val="128"/>
      </rPr>
      <t>2</t>
    </r>
    <r>
      <rPr>
        <sz val="12"/>
        <color theme="1"/>
        <rFont val="Meiryo UI"/>
        <family val="3"/>
        <charset val="128"/>
      </rPr>
      <t>/ｋWｈ</t>
    </r>
    <phoneticPr fontId="2"/>
  </si>
  <si>
    <t>LPG ※4</t>
    <phoneticPr fontId="2"/>
  </si>
  <si>
    <t>灯油 ※4</t>
    <rPh sb="0" eb="2">
      <t>トウユ</t>
    </rPh>
    <phoneticPr fontId="2"/>
  </si>
  <si>
    <r>
      <t>CO</t>
    </r>
    <r>
      <rPr>
        <b/>
        <vertAlign val="subscript"/>
        <sz val="14"/>
        <color theme="0"/>
        <rFont val="Meiryo UI"/>
        <family val="3"/>
        <charset val="128"/>
      </rPr>
      <t>2</t>
    </r>
    <r>
      <rPr>
        <b/>
        <sz val="14"/>
        <color theme="0"/>
        <rFont val="Meiryo UI"/>
        <family val="3"/>
        <charset val="128"/>
      </rPr>
      <t>排出量 ※5</t>
    </r>
    <rPh sb="3" eb="6">
      <t>ハイシュツリョウ</t>
    </rPh>
    <phoneticPr fontId="2"/>
  </si>
  <si>
    <r>
      <t>（エネファーム：入替前CO</t>
    </r>
    <r>
      <rPr>
        <b/>
        <vertAlign val="subscript"/>
        <sz val="14"/>
        <color theme="0"/>
        <rFont val="Meiryo UI"/>
        <family val="3"/>
        <charset val="128"/>
      </rPr>
      <t>2</t>
    </r>
    <r>
      <rPr>
        <b/>
        <sz val="14"/>
        <color theme="0"/>
        <rFont val="Meiryo UI"/>
        <family val="3"/>
        <charset val="128"/>
      </rPr>
      <t>排出量 ）</t>
    </r>
    <rPh sb="8" eb="11">
      <t>イレカエマエ</t>
    </rPh>
    <rPh sb="14" eb="17">
      <t>ハイシュツリョウ</t>
    </rPh>
    <phoneticPr fontId="2"/>
  </si>
  <si>
    <r>
      <t>CO</t>
    </r>
    <r>
      <rPr>
        <b/>
        <vertAlign val="subscript"/>
        <sz val="14"/>
        <color theme="0"/>
        <rFont val="Meiryo UI"/>
        <family val="3"/>
        <charset val="128"/>
      </rPr>
      <t>2</t>
    </r>
    <r>
      <rPr>
        <b/>
        <sz val="14"/>
        <color theme="0"/>
        <rFont val="Meiryo UI"/>
        <family val="3"/>
        <charset val="128"/>
      </rPr>
      <t>削減効果　（A-B）/A</t>
    </r>
    <r>
      <rPr>
        <b/>
        <u/>
        <sz val="12"/>
        <color theme="0"/>
        <rFont val="Meiryo UI"/>
        <family val="3"/>
        <charset val="128"/>
      </rPr>
      <t xml:space="preserve">
</t>
    </r>
    <r>
      <rPr>
        <b/>
        <u/>
        <sz val="12"/>
        <color rgb="FFFF99FF"/>
        <rFont val="Meiryo UI"/>
        <family val="3"/>
        <charset val="128"/>
      </rPr>
      <t>※30％以上であること</t>
    </r>
    <rPh sb="3" eb="7">
      <t>サクゲンコウカ</t>
    </rPh>
    <phoneticPr fontId="2"/>
  </si>
  <si>
    <t>％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</si>
</sst>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.0_ "/>
    <numFmt numFmtId="177" formatCode="0.00_ "/>
    <numFmt numFmtId="178" formatCode="0.0"/>
    <numFmt numFmtId="179" formatCode="0_ "/>
    <numFmt numFmtId="180" formatCode="#,##0.0_);[Red]\(#,##0.0\)"/>
    <numFmt numFmtId="181" formatCode="#,##0.000_);[Red]\(#,##0.000\)"/>
    <numFmt numFmtId="182" formatCode="#,##0.00_);[Red]\(#,##0.00\)"/>
  </numFmts>
  <fonts count="15" x14ac:knownFonts="1">
    <font>
      <sz val="11"/>
      <color theme="1"/>
      <name val="游ゴシック"/>
      <family val="2"/>
      <charset val="128"/>
      <scheme val="minor"/>
    </font>
    <font>
      <sz val="14"/>
      <color theme="1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b/>
      <sz val="11"/>
      <color theme="0"/>
      <name val="Meiryo UI"/>
      <family val="3"/>
      <charset val="128"/>
    </font>
    <font>
      <b/>
      <sz val="14"/>
      <color theme="0"/>
      <name val="Meiryo UI"/>
      <family val="3"/>
      <charset val="128"/>
    </font>
    <font>
      <sz val="12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vertAlign val="subscript"/>
      <sz val="12"/>
      <color theme="1"/>
      <name val="Meiryo UI"/>
      <family val="3"/>
      <charset val="128"/>
    </font>
    <font>
      <b/>
      <vertAlign val="subscript"/>
      <sz val="14"/>
      <color theme="0"/>
      <name val="Meiryo UI"/>
      <family val="3"/>
      <charset val="128"/>
    </font>
    <font>
      <b/>
      <sz val="12"/>
      <color rgb="FFFF99FF"/>
      <name val="Meiryo UI"/>
      <family val="3"/>
      <charset val="128"/>
    </font>
    <font>
      <sz val="14"/>
      <color theme="0"/>
      <name val="Meiryo UI"/>
      <family val="3"/>
      <charset val="128"/>
    </font>
    <font>
      <b/>
      <u/>
      <sz val="12"/>
      <color theme="0"/>
      <name val="Meiryo UI"/>
      <family val="3"/>
      <charset val="128"/>
    </font>
    <font>
      <b/>
      <u/>
      <sz val="12"/>
      <color rgb="FFFF99FF"/>
      <name val="Meiryo UI"/>
      <family val="3"/>
      <charset val="128"/>
    </font>
    <font>
      <b/>
      <sz val="16"/>
      <color theme="1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4659260841701"/>
        <bgColor indexed="64"/>
      </patternFill>
    </fill>
  </fills>
  <borders count="47">
    <border>
      <left/>
      <right/>
      <top/>
      <bottom/>
      <diagonal/>
    </border>
    <border>
      <left style="thin">
        <color theme="1"/>
      </left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theme="0"/>
      </left>
      <right/>
      <top style="thin">
        <color theme="1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 style="thin">
        <color theme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1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theme="1"/>
      </right>
      <top/>
      <bottom style="thin">
        <color auto="1"/>
      </bottom>
      <diagonal/>
    </border>
    <border>
      <left style="thin">
        <color theme="0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theme="1"/>
      </right>
      <top style="thin">
        <color auto="1"/>
      </top>
      <bottom/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0"/>
      </left>
      <right/>
      <top style="thin">
        <color auto="1"/>
      </top>
      <bottom style="thin">
        <color theme="1"/>
      </bottom>
      <diagonal/>
    </border>
    <border>
      <left/>
      <right/>
      <top style="thin">
        <color auto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theme="1"/>
      </bottom>
      <diagonal/>
    </border>
    <border>
      <left style="thin">
        <color auto="1"/>
      </left>
      <right/>
      <top style="thin">
        <color auto="1"/>
      </top>
      <bottom style="thin">
        <color theme="1"/>
      </bottom>
      <diagonal/>
    </border>
    <border>
      <left/>
      <right style="thin">
        <color theme="1"/>
      </right>
      <top style="thin">
        <color auto="1"/>
      </top>
      <bottom style="thin">
        <color theme="1"/>
      </bottom>
      <diagonal/>
    </border>
    <border>
      <left style="thin">
        <color theme="1"/>
      </left>
      <right style="thin">
        <color theme="0"/>
      </right>
      <top style="thin">
        <color theme="0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1"/>
      </bottom>
      <diagonal/>
    </border>
    <border>
      <left style="thin">
        <color theme="0"/>
      </left>
      <right/>
      <top style="thin">
        <color theme="0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">
    <xf numFmtId="0" fontId="0" fillId="0" borderId="0">
      <alignment vertical="center"/>
    </xf>
  </cellStyleXfs>
  <cellXfs count="135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5" fillId="2" borderId="7" xfId="0" applyFont="1" applyFill="1" applyBorder="1" applyAlignment="1">
      <alignment horizontal="left" vertical="center"/>
    </xf>
    <xf numFmtId="0" fontId="6" fillId="0" borderId="23" xfId="0" applyFont="1" applyBorder="1" applyAlignment="1">
      <alignment horizontal="right" vertical="center"/>
    </xf>
    <xf numFmtId="0" fontId="6" fillId="0" borderId="24" xfId="0" applyFont="1" applyBorder="1" applyAlignment="1">
      <alignment horizontal="right" vertical="center"/>
    </xf>
    <xf numFmtId="0" fontId="6" fillId="0" borderId="18" xfId="0" applyFont="1" applyBorder="1" applyAlignment="1">
      <alignment horizontal="right" vertical="center"/>
    </xf>
    <xf numFmtId="0" fontId="6" fillId="0" borderId="20" xfId="0" applyFont="1" applyBorder="1" applyAlignment="1">
      <alignment horizontal="right" vertical="center"/>
    </xf>
    <xf numFmtId="0" fontId="6" fillId="3" borderId="18" xfId="0" applyFont="1" applyFill="1" applyBorder="1" applyAlignment="1">
      <alignment horizontal="right" vertical="center"/>
    </xf>
    <xf numFmtId="0" fontId="6" fillId="3" borderId="20" xfId="0" applyFont="1" applyFill="1" applyBorder="1" applyAlignment="1">
      <alignment horizontal="right" vertical="center"/>
    </xf>
    <xf numFmtId="0" fontId="6" fillId="3" borderId="23" xfId="0" applyFont="1" applyFill="1" applyBorder="1" applyAlignment="1">
      <alignment horizontal="right" vertical="center"/>
    </xf>
    <xf numFmtId="0" fontId="6" fillId="3" borderId="24" xfId="0" applyFont="1" applyFill="1" applyBorder="1" applyAlignment="1">
      <alignment horizontal="right" vertical="center"/>
    </xf>
    <xf numFmtId="0" fontId="6" fillId="3" borderId="29" xfId="0" applyFont="1" applyFill="1" applyBorder="1" applyAlignment="1">
      <alignment horizontal="right" vertical="center"/>
    </xf>
    <xf numFmtId="0" fontId="6" fillId="3" borderId="31" xfId="0" applyFont="1" applyFill="1" applyBorder="1" applyAlignment="1">
      <alignment horizontal="right" vertical="center"/>
    </xf>
    <xf numFmtId="0" fontId="3" fillId="4" borderId="35" xfId="0" applyFont="1" applyFill="1" applyBorder="1">
      <alignment vertical="center"/>
    </xf>
    <xf numFmtId="2" fontId="7" fillId="3" borderId="35" xfId="0" applyNumberFormat="1" applyFont="1" applyFill="1" applyBorder="1">
      <alignment vertical="center"/>
    </xf>
    <xf numFmtId="0" fontId="7" fillId="3" borderId="22" xfId="0" applyFont="1" applyFill="1" applyBorder="1" applyAlignment="1">
      <alignment horizontal="center" vertical="center"/>
    </xf>
    <xf numFmtId="0" fontId="5" fillId="2" borderId="44" xfId="0" applyFont="1" applyFill="1" applyBorder="1" applyAlignment="1">
      <alignment horizontal="left" vertical="center"/>
    </xf>
    <xf numFmtId="0" fontId="5" fillId="2" borderId="8" xfId="0" applyFont="1" applyFill="1" applyBorder="1">
      <alignment vertical="center"/>
    </xf>
    <xf numFmtId="0" fontId="11" fillId="2" borderId="9" xfId="0" applyFont="1" applyFill="1" applyBorder="1">
      <alignment vertical="center"/>
    </xf>
    <xf numFmtId="0" fontId="11" fillId="2" borderId="10" xfId="0" applyFont="1" applyFill="1" applyBorder="1">
      <alignment vertical="center"/>
    </xf>
    <xf numFmtId="2" fontId="7" fillId="3" borderId="17" xfId="0" applyNumberFormat="1" applyFont="1" applyFill="1" applyBorder="1">
      <alignment vertical="center"/>
    </xf>
    <xf numFmtId="0" fontId="7" fillId="3" borderId="26" xfId="0" applyFont="1" applyFill="1" applyBorder="1" applyAlignment="1">
      <alignment horizontal="right" vertical="center"/>
    </xf>
    <xf numFmtId="0" fontId="7" fillId="3" borderId="22" xfId="0" applyFont="1" applyFill="1" applyBorder="1" applyAlignment="1">
      <alignment horizontal="right" vertical="center"/>
    </xf>
    <xf numFmtId="1" fontId="14" fillId="3" borderId="17" xfId="0" applyNumberFormat="1" applyFont="1" applyFill="1" applyBorder="1">
      <alignment vertical="center"/>
    </xf>
    <xf numFmtId="0" fontId="5" fillId="2" borderId="7" xfId="0" applyFont="1" applyFill="1" applyBorder="1" applyAlignment="1">
      <alignment horizontal="left" vertical="center" wrapText="1"/>
    </xf>
    <xf numFmtId="1" fontId="14" fillId="3" borderId="16" xfId="0" applyNumberFormat="1" applyFont="1" applyFill="1" applyBorder="1" applyAlignment="1">
      <alignment horizontal="center" vertical="center"/>
    </xf>
    <xf numFmtId="1" fontId="14" fillId="3" borderId="17" xfId="0" applyNumberFormat="1" applyFont="1" applyFill="1" applyBorder="1" applyAlignment="1">
      <alignment horizontal="center" vertical="center"/>
    </xf>
    <xf numFmtId="1" fontId="14" fillId="3" borderId="19" xfId="0" applyNumberFormat="1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177" fontId="7" fillId="3" borderId="26" xfId="0" applyNumberFormat="1" applyFont="1" applyFill="1" applyBorder="1" applyAlignment="1">
      <alignment horizontal="right" vertical="center"/>
    </xf>
    <xf numFmtId="177" fontId="7" fillId="3" borderId="22" xfId="0" applyNumberFormat="1" applyFont="1" applyFill="1" applyBorder="1" applyAlignment="1">
      <alignment horizontal="right" vertical="center"/>
    </xf>
    <xf numFmtId="177" fontId="7" fillId="3" borderId="19" xfId="0" applyNumberFormat="1" applyFont="1" applyFill="1" applyBorder="1" applyAlignment="1">
      <alignment horizontal="right" vertical="center"/>
    </xf>
    <xf numFmtId="177" fontId="7" fillId="3" borderId="17" xfId="0" applyNumberFormat="1" applyFont="1" applyFill="1" applyBorder="1" applyAlignment="1">
      <alignment horizontal="right" vertical="center"/>
    </xf>
    <xf numFmtId="180" fontId="7" fillId="3" borderId="19" xfId="0" applyNumberFormat="1" applyFont="1" applyFill="1" applyBorder="1" applyAlignment="1">
      <alignment horizontal="right" vertical="center"/>
    </xf>
    <xf numFmtId="180" fontId="7" fillId="3" borderId="17" xfId="0" applyNumberFormat="1" applyFont="1" applyFill="1" applyBorder="1" applyAlignment="1">
      <alignment horizontal="right" vertical="center"/>
    </xf>
    <xf numFmtId="0" fontId="7" fillId="3" borderId="26" xfId="0" applyFont="1" applyFill="1" applyBorder="1" applyAlignment="1">
      <alignment horizontal="right" vertical="center"/>
    </xf>
    <xf numFmtId="0" fontId="7" fillId="3" borderId="22" xfId="0" applyFont="1" applyFill="1" applyBorder="1" applyAlignment="1">
      <alignment horizontal="right" vertical="center"/>
    </xf>
    <xf numFmtId="0" fontId="5" fillId="2" borderId="36" xfId="0" applyFont="1" applyFill="1" applyBorder="1" applyAlignment="1">
      <alignment horizontal="left" vertical="center" wrapText="1"/>
    </xf>
    <xf numFmtId="0" fontId="5" fillId="2" borderId="37" xfId="0" applyFont="1" applyFill="1" applyBorder="1" applyAlignment="1">
      <alignment horizontal="left" vertical="center" wrapText="1"/>
    </xf>
    <xf numFmtId="0" fontId="5" fillId="2" borderId="38" xfId="0" applyFont="1" applyFill="1" applyBorder="1" applyAlignment="1">
      <alignment horizontal="left" vertical="center" wrapText="1"/>
    </xf>
    <xf numFmtId="0" fontId="5" fillId="2" borderId="40" xfId="0" applyFont="1" applyFill="1" applyBorder="1" applyAlignment="1">
      <alignment horizontal="left" vertical="center" wrapText="1"/>
    </xf>
    <xf numFmtId="0" fontId="5" fillId="2" borderId="41" xfId="0" applyFont="1" applyFill="1" applyBorder="1" applyAlignment="1">
      <alignment horizontal="left" vertical="center" wrapText="1"/>
    </xf>
    <xf numFmtId="0" fontId="5" fillId="2" borderId="42" xfId="0" applyFont="1" applyFill="1" applyBorder="1" applyAlignment="1">
      <alignment horizontal="left" vertical="center" wrapText="1"/>
    </xf>
    <xf numFmtId="182" fontId="7" fillId="3" borderId="22" xfId="0" applyNumberFormat="1" applyFont="1" applyFill="1" applyBorder="1" applyAlignment="1">
      <alignment horizontal="right" vertical="center"/>
    </xf>
    <xf numFmtId="2" fontId="7" fillId="3" borderId="26" xfId="0" applyNumberFormat="1" applyFont="1" applyFill="1" applyBorder="1" applyAlignment="1">
      <alignment horizontal="right" vertical="center"/>
    </xf>
    <xf numFmtId="2" fontId="7" fillId="3" borderId="22" xfId="0" applyNumberFormat="1" applyFont="1" applyFill="1" applyBorder="1" applyAlignment="1">
      <alignment horizontal="right" vertical="center"/>
    </xf>
    <xf numFmtId="0" fontId="5" fillId="2" borderId="7" xfId="0" applyFont="1" applyFill="1" applyBorder="1" applyAlignment="1">
      <alignment horizontal="left" vertical="center"/>
    </xf>
    <xf numFmtId="181" fontId="7" fillId="3" borderId="18" xfId="0" applyNumberFormat="1" applyFont="1" applyFill="1" applyBorder="1" applyAlignment="1">
      <alignment horizontal="right" vertical="center"/>
    </xf>
    <xf numFmtId="181" fontId="7" fillId="3" borderId="19" xfId="0" applyNumberFormat="1" applyFont="1" applyFill="1" applyBorder="1" applyAlignment="1">
      <alignment horizontal="right" vertical="center"/>
    </xf>
    <xf numFmtId="181" fontId="7" fillId="3" borderId="43" xfId="0" applyNumberFormat="1" applyFont="1" applyFill="1" applyBorder="1" applyAlignment="1">
      <alignment horizontal="right" vertical="center"/>
    </xf>
    <xf numFmtId="180" fontId="7" fillId="3" borderId="43" xfId="0" applyNumberFormat="1" applyFont="1" applyFill="1" applyBorder="1" applyAlignment="1">
      <alignment horizontal="right" vertical="center"/>
    </xf>
    <xf numFmtId="180" fontId="7" fillId="3" borderId="18" xfId="0" applyNumberFormat="1" applyFont="1" applyFill="1" applyBorder="1" applyAlignment="1">
      <alignment horizontal="right" vertical="center"/>
    </xf>
    <xf numFmtId="0" fontId="5" fillId="2" borderId="46" xfId="0" applyFont="1" applyFill="1" applyBorder="1" applyAlignment="1">
      <alignment horizontal="left" vertical="center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3" borderId="22" xfId="0" applyFont="1" applyFill="1" applyBorder="1" applyAlignment="1">
      <alignment horizontal="center" vertical="center"/>
    </xf>
    <xf numFmtId="0" fontId="5" fillId="2" borderId="44" xfId="0" applyFont="1" applyFill="1" applyBorder="1" applyAlignment="1">
      <alignment horizontal="left" vertical="center" wrapText="1"/>
    </xf>
    <xf numFmtId="0" fontId="5" fillId="2" borderId="45" xfId="0" applyFont="1" applyFill="1" applyBorder="1" applyAlignment="1">
      <alignment horizontal="left" vertical="center"/>
    </xf>
    <xf numFmtId="179" fontId="7" fillId="0" borderId="19" xfId="0" applyNumberFormat="1" applyFont="1" applyBorder="1" applyAlignment="1" applyProtection="1">
      <alignment horizontal="center" vertical="center"/>
      <protection locked="0"/>
    </xf>
    <xf numFmtId="179" fontId="7" fillId="0" borderId="17" xfId="0" applyNumberFormat="1" applyFont="1" applyBorder="1" applyAlignment="1" applyProtection="1">
      <alignment horizontal="center" vertical="center"/>
      <protection locked="0"/>
    </xf>
    <xf numFmtId="0" fontId="7" fillId="3" borderId="26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left" vertical="center"/>
    </xf>
    <xf numFmtId="0" fontId="5" fillId="2" borderId="10" xfId="0" applyFont="1" applyFill="1" applyBorder="1" applyAlignment="1">
      <alignment horizontal="left" vertical="center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3" borderId="19" xfId="0" applyFont="1" applyFill="1" applyBorder="1" applyAlignment="1">
      <alignment horizontal="center" vertical="center"/>
    </xf>
    <xf numFmtId="0" fontId="5" fillId="2" borderId="44" xfId="0" applyFont="1" applyFill="1" applyBorder="1" applyAlignment="1">
      <alignment horizontal="left" vertical="center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178" fontId="7" fillId="0" borderId="19" xfId="0" applyNumberFormat="1" applyFont="1" applyBorder="1" applyAlignment="1" applyProtection="1">
      <alignment horizontal="center" vertical="center"/>
      <protection locked="0"/>
    </xf>
    <xf numFmtId="178" fontId="7" fillId="0" borderId="17" xfId="0" applyNumberFormat="1" applyFont="1" applyBorder="1" applyAlignment="1" applyProtection="1">
      <alignment horizontal="center" vertical="center"/>
      <protection locked="0"/>
    </xf>
    <xf numFmtId="178" fontId="7" fillId="0" borderId="18" xfId="0" applyNumberFormat="1" applyFont="1" applyBorder="1" applyAlignment="1" applyProtection="1">
      <alignment horizontal="center" vertical="center"/>
      <protection locked="0"/>
    </xf>
    <xf numFmtId="0" fontId="5" fillId="2" borderId="36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wrapText="1"/>
    </xf>
    <xf numFmtId="0" fontId="5" fillId="2" borderId="38" xfId="0" applyFont="1" applyFill="1" applyBorder="1" applyAlignment="1">
      <alignment horizontal="center" vertical="center" wrapText="1"/>
    </xf>
    <xf numFmtId="0" fontId="5" fillId="2" borderId="40" xfId="0" applyFont="1" applyFill="1" applyBorder="1" applyAlignment="1">
      <alignment horizontal="center" vertical="center" wrapText="1"/>
    </xf>
    <xf numFmtId="0" fontId="5" fillId="2" borderId="41" xfId="0" applyFont="1" applyFill="1" applyBorder="1" applyAlignment="1">
      <alignment horizontal="center" vertical="center" wrapText="1"/>
    </xf>
    <xf numFmtId="0" fontId="5" fillId="2" borderId="42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3" xfId="0" applyFont="1" applyBorder="1" applyAlignment="1" applyProtection="1">
      <alignment horizontal="center" vertical="center" wrapText="1"/>
      <protection locked="0"/>
    </xf>
    <xf numFmtId="0" fontId="6" fillId="0" borderId="14" xfId="0" applyFont="1" applyBorder="1" applyAlignment="1" applyProtection="1">
      <alignment horizontal="center" vertical="center" wrapText="1"/>
      <protection locked="0"/>
    </xf>
    <xf numFmtId="0" fontId="6" fillId="0" borderId="39" xfId="0" applyFont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 applyProtection="1">
      <alignment horizontal="center" vertical="center" wrapText="1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18" xfId="0" applyFont="1" applyBorder="1" applyAlignment="1" applyProtection="1">
      <alignment horizontal="center" vertical="center" wrapText="1"/>
      <protection locked="0"/>
    </xf>
    <xf numFmtId="0" fontId="4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left" vertical="center" wrapText="1"/>
    </xf>
    <xf numFmtId="2" fontId="7" fillId="3" borderId="21" xfId="0" applyNumberFormat="1" applyFont="1" applyFill="1" applyBorder="1" applyAlignment="1">
      <alignment horizontal="right" vertical="center"/>
    </xf>
    <xf numFmtId="0" fontId="5" fillId="2" borderId="32" xfId="0" applyFont="1" applyFill="1" applyBorder="1" applyAlignment="1">
      <alignment horizontal="left" vertical="center" wrapText="1"/>
    </xf>
    <xf numFmtId="0" fontId="5" fillId="2" borderId="33" xfId="0" applyFont="1" applyFill="1" applyBorder="1" applyAlignment="1">
      <alignment horizontal="left" vertical="center" wrapText="1"/>
    </xf>
    <xf numFmtId="0" fontId="5" fillId="2" borderId="34" xfId="0" applyFont="1" applyFill="1" applyBorder="1" applyAlignment="1">
      <alignment horizontal="left" vertical="center" wrapText="1"/>
    </xf>
    <xf numFmtId="2" fontId="7" fillId="3" borderId="27" xfId="0" applyNumberFormat="1" applyFont="1" applyFill="1" applyBorder="1" applyAlignment="1">
      <alignment horizontal="right" vertical="center"/>
    </xf>
    <xf numFmtId="2" fontId="7" fillId="3" borderId="28" xfId="0" applyNumberFormat="1" applyFont="1" applyFill="1" applyBorder="1" applyAlignment="1">
      <alignment horizontal="right" vertical="center"/>
    </xf>
    <xf numFmtId="2" fontId="7" fillId="3" borderId="30" xfId="0" applyNumberFormat="1" applyFont="1" applyFill="1" applyBorder="1" applyAlignment="1">
      <alignment horizontal="right" vertical="center"/>
    </xf>
    <xf numFmtId="0" fontId="5" fillId="2" borderId="6" xfId="0" applyFont="1" applyFill="1" applyBorder="1" applyAlignment="1">
      <alignment horizontal="left" vertical="center"/>
    </xf>
    <xf numFmtId="0" fontId="7" fillId="3" borderId="25" xfId="0" applyFont="1" applyFill="1" applyBorder="1" applyAlignment="1">
      <alignment horizontal="right" vertical="center"/>
    </xf>
    <xf numFmtId="0" fontId="7" fillId="3" borderId="19" xfId="0" applyFont="1" applyFill="1" applyBorder="1" applyAlignment="1">
      <alignment horizontal="right" vertical="center"/>
    </xf>
    <xf numFmtId="0" fontId="7" fillId="3" borderId="18" xfId="0" applyFont="1" applyFill="1" applyBorder="1" applyAlignment="1">
      <alignment horizontal="right" vertical="center"/>
    </xf>
    <xf numFmtId="177" fontId="7" fillId="3" borderId="25" xfId="0" applyNumberFormat="1" applyFont="1" applyFill="1" applyBorder="1" applyAlignment="1">
      <alignment horizontal="right" vertical="center"/>
    </xf>
    <xf numFmtId="177" fontId="7" fillId="3" borderId="18" xfId="0" applyNumberFormat="1" applyFont="1" applyFill="1" applyBorder="1" applyAlignment="1">
      <alignment horizontal="right" vertical="center"/>
    </xf>
    <xf numFmtId="177" fontId="7" fillId="3" borderId="16" xfId="0" applyNumberFormat="1" applyFont="1" applyFill="1" applyBorder="1" applyAlignment="1">
      <alignment horizontal="right" vertical="center"/>
    </xf>
    <xf numFmtId="176" fontId="7" fillId="3" borderId="25" xfId="0" applyNumberFormat="1" applyFont="1" applyFill="1" applyBorder="1" applyAlignment="1">
      <alignment horizontal="right" vertical="center"/>
    </xf>
    <xf numFmtId="176" fontId="7" fillId="3" borderId="19" xfId="0" applyNumberFormat="1" applyFont="1" applyFill="1" applyBorder="1" applyAlignment="1">
      <alignment horizontal="right" vertical="center"/>
    </xf>
    <xf numFmtId="176" fontId="7" fillId="3" borderId="18" xfId="0" applyNumberFormat="1" applyFont="1" applyFill="1" applyBorder="1" applyAlignment="1">
      <alignment horizontal="right" vertical="center"/>
    </xf>
    <xf numFmtId="176" fontId="7" fillId="3" borderId="16" xfId="0" applyNumberFormat="1" applyFont="1" applyFill="1" applyBorder="1" applyAlignment="1">
      <alignment horizontal="right" vertical="center"/>
    </xf>
    <xf numFmtId="176" fontId="7" fillId="3" borderId="17" xfId="0" applyNumberFormat="1" applyFont="1" applyFill="1" applyBorder="1" applyAlignment="1">
      <alignment horizontal="right" vertical="center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6" fillId="0" borderId="15" xfId="0" applyFont="1" applyBorder="1" applyAlignment="1" applyProtection="1">
      <alignment horizontal="center" vertical="center" wrapTex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83085-F947-4D8A-929A-2B2D5A7995F9}">
  <dimension ref="A1:J26"/>
  <sheetViews>
    <sheetView view="pageBreakPreview" zoomScale="75" zoomScaleNormal="100" zoomScaleSheetLayoutView="75" workbookViewId="0">
      <selection activeCell="E8" sqref="E8:F8"/>
    </sheetView>
  </sheetViews>
  <sheetFormatPr defaultRowHeight="18" x14ac:dyDescent="0.45"/>
  <cols>
    <col min="1" max="1" width="15.59765625" customWidth="1"/>
    <col min="2" max="2" width="13.3984375" customWidth="1"/>
    <col min="3" max="3" width="10.5" customWidth="1"/>
    <col min="7" max="7" width="15.5" bestFit="1" customWidth="1"/>
    <col min="10" max="10" width="15.5" bestFit="1" customWidth="1"/>
  </cols>
  <sheetData>
    <row r="1" spans="1:10" ht="18.600000000000001" x14ac:dyDescent="0.4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pans="1:10" ht="18.600000000000001" x14ac:dyDescent="0.4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pans="1:10" x14ac:dyDescent="0.45">
      <c r="A3" s="2"/>
      <c r="B3" s="2"/>
      <c r="C3" s="2"/>
      <c r="D3" s="2"/>
      <c r="E3" s="2"/>
      <c r="F3" s="2"/>
      <c r="G3" s="2"/>
      <c r="H3" s="2"/>
      <c r="I3" s="2"/>
      <c r="J3" s="2"/>
    </row>
    <row r="4" spans="1:10" ht="25.8" customHeight="1" x14ac:dyDescent="0.45">
      <c r="A4" s="121"/>
      <c r="B4" s="122"/>
      <c r="C4" s="122"/>
      <c r="D4" s="123"/>
      <c r="E4" s="126" t="s">
        <v>2</v>
      </c>
      <c r="F4" s="127"/>
      <c r="G4" s="127"/>
      <c r="H4" s="127"/>
      <c r="I4" s="127"/>
      <c r="J4" s="128"/>
    </row>
    <row r="5" spans="1:10" ht="54" customHeight="1" x14ac:dyDescent="0.45">
      <c r="A5" s="124"/>
      <c r="B5" s="92"/>
      <c r="C5" s="92"/>
      <c r="D5" s="125"/>
      <c r="E5" s="129" t="s">
        <v>3</v>
      </c>
      <c r="F5" s="130"/>
      <c r="G5" s="131"/>
      <c r="H5" s="129" t="s">
        <v>4</v>
      </c>
      <c r="I5" s="130"/>
      <c r="J5" s="132"/>
    </row>
    <row r="6" spans="1:10" ht="66.599999999999994" customHeight="1" x14ac:dyDescent="0.45">
      <c r="A6" s="97" t="s">
        <v>5</v>
      </c>
      <c r="B6" s="25"/>
      <c r="C6" s="25"/>
      <c r="D6" s="98"/>
      <c r="E6" s="133" t="s">
        <v>6</v>
      </c>
      <c r="F6" s="86"/>
      <c r="G6" s="87"/>
      <c r="H6" s="86" t="s">
        <v>6</v>
      </c>
      <c r="I6" s="86"/>
      <c r="J6" s="134"/>
    </row>
    <row r="7" spans="1:10" ht="43.8" customHeight="1" x14ac:dyDescent="0.45">
      <c r="A7" s="97" t="s">
        <v>7</v>
      </c>
      <c r="B7" s="49"/>
      <c r="C7" s="49"/>
      <c r="D7" s="63"/>
      <c r="E7" s="118">
        <v>100</v>
      </c>
      <c r="F7" s="69"/>
      <c r="G7" s="70"/>
      <c r="H7" s="71">
        <v>100</v>
      </c>
      <c r="I7" s="69"/>
      <c r="J7" s="119"/>
    </row>
    <row r="8" spans="1:10" ht="30" customHeight="1" x14ac:dyDescent="0.45">
      <c r="A8" s="106" t="s">
        <v>8</v>
      </c>
      <c r="B8" s="3" t="s">
        <v>9</v>
      </c>
      <c r="C8" s="25" t="s">
        <v>10</v>
      </c>
      <c r="D8" s="25"/>
      <c r="E8" s="120"/>
      <c r="F8" s="56"/>
      <c r="G8" s="4" t="s">
        <v>11</v>
      </c>
      <c r="H8" s="56"/>
      <c r="I8" s="56"/>
      <c r="J8" s="5" t="s">
        <v>11</v>
      </c>
    </row>
    <row r="9" spans="1:10" ht="30" customHeight="1" x14ac:dyDescent="0.45">
      <c r="A9" s="106"/>
      <c r="B9" s="3" t="s">
        <v>12</v>
      </c>
      <c r="C9" s="25" t="s">
        <v>13</v>
      </c>
      <c r="D9" s="25"/>
      <c r="E9" s="120"/>
      <c r="F9" s="56"/>
      <c r="G9" s="4" t="s">
        <v>14</v>
      </c>
      <c r="H9" s="56"/>
      <c r="I9" s="56"/>
      <c r="J9" s="5" t="s">
        <v>14</v>
      </c>
    </row>
    <row r="10" spans="1:10" ht="30" customHeight="1" x14ac:dyDescent="0.45">
      <c r="A10" s="106"/>
      <c r="B10" s="3" t="s">
        <v>15</v>
      </c>
      <c r="C10" s="49" t="s">
        <v>16</v>
      </c>
      <c r="D10" s="49"/>
      <c r="E10" s="118"/>
      <c r="F10" s="69"/>
      <c r="G10" s="6" t="s">
        <v>17</v>
      </c>
      <c r="H10" s="71"/>
      <c r="I10" s="69"/>
      <c r="J10" s="7" t="s">
        <v>17</v>
      </c>
    </row>
    <row r="11" spans="1:10" ht="22.8" x14ac:dyDescent="0.45">
      <c r="A11" s="106" t="s">
        <v>18</v>
      </c>
      <c r="B11" s="49" t="s">
        <v>19</v>
      </c>
      <c r="C11" s="49"/>
      <c r="D11" s="49"/>
      <c r="E11" s="107">
        <v>3.6</v>
      </c>
      <c r="F11" s="108"/>
      <c r="G11" s="8" t="s">
        <v>20</v>
      </c>
      <c r="H11" s="109">
        <v>3.6</v>
      </c>
      <c r="I11" s="108"/>
      <c r="J11" s="9" t="s">
        <v>20</v>
      </c>
    </row>
    <row r="12" spans="1:10" ht="30" customHeight="1" x14ac:dyDescent="0.45">
      <c r="A12" s="106"/>
      <c r="B12" s="49" t="s">
        <v>21</v>
      </c>
      <c r="C12" s="49"/>
      <c r="D12" s="63"/>
      <c r="E12" s="113">
        <v>50.8</v>
      </c>
      <c r="F12" s="114"/>
      <c r="G12" s="8" t="s">
        <v>22</v>
      </c>
      <c r="H12" s="115">
        <v>50.8</v>
      </c>
      <c r="I12" s="114"/>
      <c r="J12" s="9" t="s">
        <v>22</v>
      </c>
    </row>
    <row r="13" spans="1:10" ht="30" customHeight="1" x14ac:dyDescent="0.45">
      <c r="A13" s="106"/>
      <c r="B13" s="49" t="s">
        <v>23</v>
      </c>
      <c r="C13" s="49"/>
      <c r="D13" s="63"/>
      <c r="E13" s="116">
        <v>36.700000000000003</v>
      </c>
      <c r="F13" s="117"/>
      <c r="G13" s="8" t="s">
        <v>24</v>
      </c>
      <c r="H13" s="117">
        <v>36.700000000000003</v>
      </c>
      <c r="I13" s="117"/>
      <c r="J13" s="9" t="s">
        <v>24</v>
      </c>
    </row>
    <row r="14" spans="1:10" ht="19.8" customHeight="1" x14ac:dyDescent="0.45">
      <c r="A14" s="106" t="s">
        <v>25</v>
      </c>
      <c r="B14" s="49" t="s">
        <v>26</v>
      </c>
      <c r="C14" s="49"/>
      <c r="D14" s="63"/>
      <c r="E14" s="107">
        <v>0.54900000000000004</v>
      </c>
      <c r="F14" s="108"/>
      <c r="G14" s="8" t="s">
        <v>27</v>
      </c>
      <c r="H14" s="109">
        <v>0.54900000000000004</v>
      </c>
      <c r="I14" s="108"/>
      <c r="J14" s="9" t="s">
        <v>27</v>
      </c>
    </row>
    <row r="15" spans="1:10" ht="19.8" customHeight="1" x14ac:dyDescent="0.45">
      <c r="A15" s="106"/>
      <c r="B15" s="49" t="s">
        <v>28</v>
      </c>
      <c r="C15" s="49"/>
      <c r="D15" s="63"/>
      <c r="E15" s="110">
        <v>3</v>
      </c>
      <c r="F15" s="34"/>
      <c r="G15" s="8" t="s">
        <v>29</v>
      </c>
      <c r="H15" s="111">
        <v>3</v>
      </c>
      <c r="I15" s="34"/>
      <c r="J15" s="9" t="s">
        <v>29</v>
      </c>
    </row>
    <row r="16" spans="1:10" ht="19.8" customHeight="1" x14ac:dyDescent="0.45">
      <c r="A16" s="106"/>
      <c r="B16" s="49" t="s">
        <v>30</v>
      </c>
      <c r="C16" s="49"/>
      <c r="D16" s="63"/>
      <c r="E16" s="112">
        <v>2.4900000000000002</v>
      </c>
      <c r="F16" s="35"/>
      <c r="G16" s="8" t="s">
        <v>31</v>
      </c>
      <c r="H16" s="35">
        <v>2.4900000000000002</v>
      </c>
      <c r="I16" s="35"/>
      <c r="J16" s="9" t="s">
        <v>31</v>
      </c>
    </row>
    <row r="17" spans="1:10" ht="30" customHeight="1" x14ac:dyDescent="0.45">
      <c r="A17" s="97" t="s">
        <v>32</v>
      </c>
      <c r="B17" s="25"/>
      <c r="C17" s="25"/>
      <c r="D17" s="98"/>
      <c r="E17" s="99" t="str">
        <f>IFERROR((100/((E8)*(E7/100)*E11))*(E8)*E14,"")</f>
        <v/>
      </c>
      <c r="F17" s="48"/>
      <c r="G17" s="10" t="s">
        <v>33</v>
      </c>
      <c r="H17" s="47" t="str">
        <f>IFERROR((100/((H8)*(H7/100)*H11))*(H8)*H14,"")</f>
        <v/>
      </c>
      <c r="I17" s="48"/>
      <c r="J17" s="11" t="s">
        <v>33</v>
      </c>
    </row>
    <row r="18" spans="1:10" ht="30" customHeight="1" x14ac:dyDescent="0.45">
      <c r="A18" s="97" t="s">
        <v>34</v>
      </c>
      <c r="B18" s="25"/>
      <c r="C18" s="25"/>
      <c r="D18" s="98"/>
      <c r="E18" s="99" t="str">
        <f>IFERROR((100/((E9/14)*(E7/100)*E12))*(E9/14)*E15,"")</f>
        <v/>
      </c>
      <c r="F18" s="48"/>
      <c r="G18" s="10" t="s">
        <v>33</v>
      </c>
      <c r="H18" s="48" t="str">
        <f>IFERROR((100/((H9/14)*(H7/100)*H12))*(H9/14)*H15,"")</f>
        <v/>
      </c>
      <c r="I18" s="48"/>
      <c r="J18" s="11" t="s">
        <v>33</v>
      </c>
    </row>
    <row r="19" spans="1:10" ht="30" customHeight="1" x14ac:dyDescent="0.45">
      <c r="A19" s="97" t="s">
        <v>35</v>
      </c>
      <c r="B19" s="25"/>
      <c r="C19" s="25"/>
      <c r="D19" s="98"/>
      <c r="E19" s="103" t="str">
        <f>IFERROR((100/((E10)*(E7/100)*E13))*(E10)*E16,"")</f>
        <v/>
      </c>
      <c r="F19" s="104"/>
      <c r="G19" s="12" t="s">
        <v>33</v>
      </c>
      <c r="H19" s="105" t="str">
        <f>IFERROR((100/((H10)*(H7/100)*H13))*(H10)*H16,"")</f>
        <v/>
      </c>
      <c r="I19" s="104"/>
      <c r="J19" s="13" t="s">
        <v>33</v>
      </c>
    </row>
    <row r="20" spans="1:10" ht="30" customHeight="1" x14ac:dyDescent="0.45">
      <c r="A20" s="100" t="s">
        <v>36</v>
      </c>
      <c r="B20" s="101"/>
      <c r="C20" s="101"/>
      <c r="D20" s="102"/>
      <c r="E20" s="14"/>
      <c r="F20" s="15"/>
      <c r="G20" s="15" cm="1">
        <f t="array" ref="G20">SUM(IFERROR(E17:F19,0))+SUM(IFERROR(H17:I19,0))</f>
        <v>0</v>
      </c>
      <c r="H20" s="15"/>
      <c r="I20" s="15"/>
      <c r="J20" s="13"/>
    </row>
    <row r="21" spans="1:10" ht="3.6" customHeight="1" x14ac:dyDescent="0.45">
      <c r="A21" s="2"/>
      <c r="B21" s="2"/>
      <c r="C21" s="2"/>
      <c r="D21" s="2"/>
      <c r="E21" s="2"/>
      <c r="F21" s="2"/>
      <c r="G21" s="2"/>
      <c r="H21" s="2"/>
      <c r="I21" s="2"/>
      <c r="J21" s="2"/>
    </row>
    <row r="22" spans="1:10" ht="15" customHeight="1" x14ac:dyDescent="0.45">
      <c r="A22" s="2" t="s">
        <v>37</v>
      </c>
      <c r="B22" s="2"/>
      <c r="C22" s="2"/>
      <c r="D22" s="2"/>
      <c r="E22" s="2"/>
      <c r="F22" s="2"/>
      <c r="G22" s="2"/>
      <c r="H22" s="2"/>
      <c r="I22" s="2"/>
      <c r="J22" s="2"/>
    </row>
    <row r="23" spans="1:10" ht="15" customHeight="1" x14ac:dyDescent="0.45">
      <c r="A23" s="2" t="s">
        <v>38</v>
      </c>
      <c r="B23" s="2"/>
      <c r="C23" s="2"/>
      <c r="D23" s="2"/>
      <c r="E23" s="2"/>
      <c r="F23" s="2"/>
      <c r="G23" s="2"/>
      <c r="H23" s="2"/>
      <c r="I23" s="2"/>
      <c r="J23" s="2"/>
    </row>
    <row r="24" spans="1:10" ht="15" customHeight="1" x14ac:dyDescent="0.45">
      <c r="A24" s="2" t="s">
        <v>39</v>
      </c>
      <c r="B24" s="2"/>
      <c r="C24" s="2"/>
      <c r="D24" s="2"/>
      <c r="E24" s="2"/>
      <c r="F24" s="2"/>
      <c r="G24" s="2"/>
      <c r="H24" s="2"/>
      <c r="I24" s="2"/>
      <c r="J24" s="2"/>
    </row>
    <row r="25" spans="1:10" ht="15" customHeight="1" x14ac:dyDescent="0.45">
      <c r="A25" s="2" t="s">
        <v>40</v>
      </c>
      <c r="B25" s="2"/>
      <c r="C25" s="2"/>
      <c r="D25" s="2"/>
      <c r="E25" s="2"/>
      <c r="F25" s="2"/>
      <c r="G25" s="2"/>
      <c r="H25" s="2"/>
      <c r="I25" s="2"/>
      <c r="J25" s="2"/>
    </row>
    <row r="26" spans="1:10" ht="15" customHeight="1" x14ac:dyDescent="0.45">
      <c r="A26" s="2" t="s">
        <v>41</v>
      </c>
      <c r="B26" s="2"/>
      <c r="C26" s="2"/>
      <c r="D26" s="2"/>
      <c r="E26" s="2"/>
      <c r="F26" s="2"/>
      <c r="G26" s="2"/>
      <c r="H26" s="2"/>
      <c r="I26" s="2"/>
      <c r="J26" s="2"/>
    </row>
  </sheetData>
  <mergeCells count="50">
    <mergeCell ref="A4:D5"/>
    <mergeCell ref="E4:J4"/>
    <mergeCell ref="E5:G5"/>
    <mergeCell ref="H5:J5"/>
    <mergeCell ref="A6:D6"/>
    <mergeCell ref="E6:G6"/>
    <mergeCell ref="H6:J6"/>
    <mergeCell ref="A7:D7"/>
    <mergeCell ref="E7:G7"/>
    <mergeCell ref="H7:J7"/>
    <mergeCell ref="A8:A10"/>
    <mergeCell ref="C8:D8"/>
    <mergeCell ref="E8:F8"/>
    <mergeCell ref="H8:I8"/>
    <mergeCell ref="C9:D9"/>
    <mergeCell ref="E9:F9"/>
    <mergeCell ref="H9:I9"/>
    <mergeCell ref="C10:D10"/>
    <mergeCell ref="E10:F10"/>
    <mergeCell ref="H10:I10"/>
    <mergeCell ref="A11:A13"/>
    <mergeCell ref="B11:D11"/>
    <mergeCell ref="E11:F11"/>
    <mergeCell ref="H11:I11"/>
    <mergeCell ref="B12:D12"/>
    <mergeCell ref="E12:F12"/>
    <mergeCell ref="H12:I12"/>
    <mergeCell ref="B13:D13"/>
    <mergeCell ref="E13:F13"/>
    <mergeCell ref="H13:I13"/>
    <mergeCell ref="A14:A16"/>
    <mergeCell ref="B14:D14"/>
    <mergeCell ref="E14:F14"/>
    <mergeCell ref="H14:I14"/>
    <mergeCell ref="B15:D15"/>
    <mergeCell ref="E15:F15"/>
    <mergeCell ref="H15:I15"/>
    <mergeCell ref="B16:D16"/>
    <mergeCell ref="E16:F16"/>
    <mergeCell ref="H16:I16"/>
    <mergeCell ref="A17:D17"/>
    <mergeCell ref="E17:F17"/>
    <mergeCell ref="H17:I17"/>
    <mergeCell ref="A20:D20"/>
    <mergeCell ref="A18:D18"/>
    <mergeCell ref="E18:F18"/>
    <mergeCell ref="H18:I18"/>
    <mergeCell ref="A19:D19"/>
    <mergeCell ref="E19:F19"/>
    <mergeCell ref="H19:I19"/>
  </mergeCells>
  <phoneticPr fontId="2"/>
  <pageMargins left="0.7" right="0.7" top="0.75" bottom="0.75" header="0.3" footer="0.3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AC102-B54D-4D05-8313-F1CB89034D2D}">
  <dimension ref="A1:AE32"/>
  <sheetViews>
    <sheetView tabSelected="1" view="pageBreakPreview" zoomScale="60" zoomScaleNormal="55" workbookViewId="0">
      <selection activeCell="E7" sqref="E7:G7"/>
    </sheetView>
  </sheetViews>
  <sheetFormatPr defaultRowHeight="18" x14ac:dyDescent="0.45"/>
  <cols>
    <col min="1" max="1" width="15.69921875" customWidth="1"/>
    <col min="2" max="2" width="13.5" customWidth="1"/>
    <col min="3" max="3" width="10.59765625" customWidth="1"/>
    <col min="4" max="4" width="8.59765625" customWidth="1"/>
    <col min="7" max="7" width="16.296875" bestFit="1" customWidth="1"/>
    <col min="10" max="10" width="16.296875" bestFit="1" customWidth="1"/>
    <col min="13" max="13" width="16.296875" bestFit="1" customWidth="1"/>
    <col min="16" max="16" width="16.296875" bestFit="1" customWidth="1"/>
    <col min="19" max="19" width="16.296875" bestFit="1" customWidth="1"/>
    <col min="22" max="22" width="16.296875" bestFit="1" customWidth="1"/>
    <col min="25" max="25" width="16.296875" bestFit="1" customWidth="1"/>
    <col min="28" max="28" width="16.296875" bestFit="1" customWidth="1"/>
    <col min="31" max="31" width="16.296875" bestFit="1" customWidth="1"/>
  </cols>
  <sheetData>
    <row r="1" spans="1:31" ht="18.600000000000001" x14ac:dyDescent="0.45">
      <c r="A1" s="1" t="s">
        <v>42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18.600000000000001" x14ac:dyDescent="0.45">
      <c r="A2" s="1" t="s">
        <v>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x14ac:dyDescent="0.4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26.4" customHeight="1" x14ac:dyDescent="0.45">
      <c r="A4" s="92"/>
      <c r="B4" s="92"/>
      <c r="C4" s="92"/>
      <c r="D4" s="92"/>
      <c r="E4" s="93" t="s">
        <v>44</v>
      </c>
      <c r="F4" s="94"/>
      <c r="G4" s="94"/>
      <c r="H4" s="94"/>
      <c r="I4" s="94"/>
      <c r="J4" s="94"/>
      <c r="K4" s="94"/>
      <c r="L4" s="94"/>
      <c r="M4" s="94"/>
      <c r="N4" s="94"/>
      <c r="O4" s="94"/>
      <c r="P4" s="95"/>
      <c r="Q4" s="96" t="s">
        <v>44</v>
      </c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3" t="s">
        <v>45</v>
      </c>
      <c r="AD4" s="94"/>
      <c r="AE4" s="95"/>
    </row>
    <row r="5" spans="1:31" ht="27.6" customHeight="1" x14ac:dyDescent="0.45">
      <c r="A5" s="92"/>
      <c r="B5" s="92"/>
      <c r="C5" s="92"/>
      <c r="D5" s="92"/>
      <c r="E5" s="94" t="s">
        <v>46</v>
      </c>
      <c r="F5" s="94"/>
      <c r="G5" s="94"/>
      <c r="H5" s="94"/>
      <c r="I5" s="94"/>
      <c r="J5" s="95"/>
      <c r="K5" s="93" t="s">
        <v>47</v>
      </c>
      <c r="L5" s="94"/>
      <c r="M5" s="94"/>
      <c r="N5" s="94"/>
      <c r="O5" s="94"/>
      <c r="P5" s="95"/>
      <c r="Q5" s="96" t="s">
        <v>48</v>
      </c>
      <c r="R5" s="96"/>
      <c r="S5" s="96"/>
      <c r="T5" s="96"/>
      <c r="U5" s="96"/>
      <c r="V5" s="96"/>
      <c r="W5" s="96" t="s">
        <v>49</v>
      </c>
      <c r="X5" s="96"/>
      <c r="Y5" s="96"/>
      <c r="Z5" s="96"/>
      <c r="AA5" s="96"/>
      <c r="AB5" s="96"/>
      <c r="AC5" s="93" t="s">
        <v>50</v>
      </c>
      <c r="AD5" s="94"/>
      <c r="AE5" s="95"/>
    </row>
    <row r="6" spans="1:31" ht="22.8" customHeight="1" x14ac:dyDescent="0.45">
      <c r="A6" s="75" t="s">
        <v>5</v>
      </c>
      <c r="B6" s="76"/>
      <c r="C6" s="76"/>
      <c r="D6" s="77"/>
      <c r="E6" s="81" t="s">
        <v>51</v>
      </c>
      <c r="F6" s="81"/>
      <c r="G6" s="82"/>
      <c r="H6" s="81" t="s">
        <v>52</v>
      </c>
      <c r="I6" s="81"/>
      <c r="J6" s="82"/>
      <c r="K6" s="81" t="s">
        <v>51</v>
      </c>
      <c r="L6" s="81"/>
      <c r="M6" s="82"/>
      <c r="N6" s="81" t="s">
        <v>52</v>
      </c>
      <c r="O6" s="81"/>
      <c r="P6" s="82"/>
      <c r="Q6" s="81" t="s">
        <v>51</v>
      </c>
      <c r="R6" s="81"/>
      <c r="S6" s="82"/>
      <c r="T6" s="81" t="s">
        <v>52</v>
      </c>
      <c r="U6" s="81"/>
      <c r="V6" s="82"/>
      <c r="W6" s="81" t="s">
        <v>51</v>
      </c>
      <c r="X6" s="81"/>
      <c r="Y6" s="82"/>
      <c r="Z6" s="81" t="s">
        <v>52</v>
      </c>
      <c r="AA6" s="81"/>
      <c r="AB6" s="82"/>
      <c r="AC6" s="83" t="s">
        <v>53</v>
      </c>
      <c r="AD6" s="84"/>
      <c r="AE6" s="85"/>
    </row>
    <row r="7" spans="1:31" ht="43.2" customHeight="1" x14ac:dyDescent="0.45">
      <c r="A7" s="78"/>
      <c r="B7" s="79"/>
      <c r="C7" s="79"/>
      <c r="D7" s="80"/>
      <c r="E7" s="86" t="s">
        <v>54</v>
      </c>
      <c r="F7" s="86"/>
      <c r="G7" s="87"/>
      <c r="H7" s="88" t="s">
        <v>54</v>
      </c>
      <c r="I7" s="86"/>
      <c r="J7" s="87"/>
      <c r="K7" s="88" t="s">
        <v>55</v>
      </c>
      <c r="L7" s="86"/>
      <c r="M7" s="87"/>
      <c r="N7" s="89"/>
      <c r="O7" s="90"/>
      <c r="P7" s="91"/>
      <c r="Q7" s="88" t="s">
        <v>56</v>
      </c>
      <c r="R7" s="86"/>
      <c r="S7" s="87"/>
      <c r="T7" s="89"/>
      <c r="U7" s="90"/>
      <c r="V7" s="91"/>
      <c r="W7" s="88" t="s">
        <v>57</v>
      </c>
      <c r="X7" s="86"/>
      <c r="Y7" s="87"/>
      <c r="Z7" s="88" t="s">
        <v>57</v>
      </c>
      <c r="AA7" s="86"/>
      <c r="AB7" s="87"/>
      <c r="AC7" s="88" t="s">
        <v>58</v>
      </c>
      <c r="AD7" s="86"/>
      <c r="AE7" s="87"/>
    </row>
    <row r="8" spans="1:31" ht="43.8" customHeight="1" x14ac:dyDescent="0.45">
      <c r="A8" s="25" t="s">
        <v>59</v>
      </c>
      <c r="B8" s="49"/>
      <c r="C8" s="49"/>
      <c r="D8" s="49"/>
      <c r="E8" s="69">
        <v>95</v>
      </c>
      <c r="F8" s="69"/>
      <c r="G8" s="70"/>
      <c r="H8" s="71">
        <v>87</v>
      </c>
      <c r="I8" s="69"/>
      <c r="J8" s="70"/>
      <c r="K8" s="72">
        <v>3</v>
      </c>
      <c r="L8" s="73"/>
      <c r="M8" s="74"/>
      <c r="N8" s="72">
        <v>3</v>
      </c>
      <c r="O8" s="73"/>
      <c r="P8" s="74"/>
      <c r="Q8" s="71">
        <v>91.4</v>
      </c>
      <c r="R8" s="69"/>
      <c r="S8" s="70"/>
      <c r="T8" s="71">
        <v>92</v>
      </c>
      <c r="U8" s="69"/>
      <c r="V8" s="70"/>
      <c r="W8" s="65">
        <v>116.5</v>
      </c>
      <c r="X8" s="65"/>
      <c r="Y8" s="65"/>
      <c r="Z8" s="65">
        <v>99</v>
      </c>
      <c r="AA8" s="65"/>
      <c r="AB8" s="65"/>
      <c r="AC8" s="66" t="s">
        <v>53</v>
      </c>
      <c r="AD8" s="29"/>
      <c r="AE8" s="30"/>
    </row>
    <row r="9" spans="1:31" ht="28.2" customHeight="1" x14ac:dyDescent="0.45">
      <c r="A9" s="49" t="s">
        <v>8</v>
      </c>
      <c r="B9" s="3" t="s">
        <v>9</v>
      </c>
      <c r="C9" s="25" t="s">
        <v>10</v>
      </c>
      <c r="D9" s="25"/>
      <c r="E9" s="57" t="s">
        <v>53</v>
      </c>
      <c r="F9" s="57"/>
      <c r="G9" s="10" t="s">
        <v>11</v>
      </c>
      <c r="H9" s="57" t="s">
        <v>53</v>
      </c>
      <c r="I9" s="57"/>
      <c r="J9" s="10" t="s">
        <v>11</v>
      </c>
      <c r="K9" s="56">
        <v>1.3149999999999999</v>
      </c>
      <c r="L9" s="56"/>
      <c r="M9" s="4" t="s">
        <v>11</v>
      </c>
      <c r="N9" s="56">
        <v>1.3149999999999999</v>
      </c>
      <c r="O9" s="56"/>
      <c r="P9" s="4" t="s">
        <v>11</v>
      </c>
      <c r="Q9" s="57" t="s">
        <v>53</v>
      </c>
      <c r="R9" s="57"/>
      <c r="S9" s="10" t="s">
        <v>11</v>
      </c>
      <c r="T9" s="57" t="s">
        <v>53</v>
      </c>
      <c r="U9" s="57"/>
      <c r="V9" s="10" t="s">
        <v>11</v>
      </c>
      <c r="W9" s="57" t="s">
        <v>53</v>
      </c>
      <c r="X9" s="57"/>
      <c r="Y9" s="10" t="s">
        <v>11</v>
      </c>
      <c r="Z9" s="57" t="s">
        <v>53</v>
      </c>
      <c r="AA9" s="57"/>
      <c r="AB9" s="10" t="s">
        <v>11</v>
      </c>
      <c r="AC9" s="57" t="s">
        <v>53</v>
      </c>
      <c r="AD9" s="57"/>
      <c r="AE9" s="10" t="s">
        <v>11</v>
      </c>
    </row>
    <row r="10" spans="1:31" ht="28.2" customHeight="1" x14ac:dyDescent="0.45">
      <c r="A10" s="49"/>
      <c r="B10" s="3" t="s">
        <v>12</v>
      </c>
      <c r="C10" s="25" t="s">
        <v>13</v>
      </c>
      <c r="D10" s="25"/>
      <c r="E10" s="56">
        <v>36.700000000000003</v>
      </c>
      <c r="F10" s="56"/>
      <c r="G10" s="4" t="s">
        <v>14</v>
      </c>
      <c r="H10" s="68">
        <v>10</v>
      </c>
      <c r="I10" s="56"/>
      <c r="J10" s="4" t="s">
        <v>14</v>
      </c>
      <c r="K10" s="62" t="s">
        <v>53</v>
      </c>
      <c r="L10" s="57"/>
      <c r="M10" s="10" t="s">
        <v>14</v>
      </c>
      <c r="N10" s="62" t="s">
        <v>53</v>
      </c>
      <c r="O10" s="57"/>
      <c r="P10" s="10" t="s">
        <v>14</v>
      </c>
      <c r="Q10" s="62" t="s">
        <v>53</v>
      </c>
      <c r="R10" s="57"/>
      <c r="S10" s="10" t="s">
        <v>14</v>
      </c>
      <c r="T10" s="62" t="s">
        <v>53</v>
      </c>
      <c r="U10" s="57"/>
      <c r="V10" s="10" t="s">
        <v>14</v>
      </c>
      <c r="W10" s="56">
        <v>44.2</v>
      </c>
      <c r="X10" s="56"/>
      <c r="Y10" s="4" t="s">
        <v>14</v>
      </c>
      <c r="Z10" s="56">
        <v>13.7</v>
      </c>
      <c r="AA10" s="56"/>
      <c r="AB10" s="4" t="s">
        <v>14</v>
      </c>
      <c r="AC10" s="62" t="s">
        <v>53</v>
      </c>
      <c r="AD10" s="57"/>
      <c r="AE10" s="10" t="s">
        <v>14</v>
      </c>
    </row>
    <row r="11" spans="1:31" ht="28.2" customHeight="1" x14ac:dyDescent="0.45">
      <c r="A11" s="67"/>
      <c r="B11" s="17" t="s">
        <v>15</v>
      </c>
      <c r="C11" s="63" t="s">
        <v>16</v>
      </c>
      <c r="D11" s="64"/>
      <c r="E11" s="57" t="s">
        <v>53</v>
      </c>
      <c r="F11" s="57"/>
      <c r="G11" s="8" t="s">
        <v>17</v>
      </c>
      <c r="H11" s="57" t="s">
        <v>53</v>
      </c>
      <c r="I11" s="57"/>
      <c r="J11" s="8" t="s">
        <v>17</v>
      </c>
      <c r="K11" s="57" t="s">
        <v>53</v>
      </c>
      <c r="L11" s="57"/>
      <c r="M11" s="8" t="s">
        <v>17</v>
      </c>
      <c r="N11" s="57" t="s">
        <v>53</v>
      </c>
      <c r="O11" s="57"/>
      <c r="P11" s="8" t="s">
        <v>17</v>
      </c>
      <c r="Q11" s="56">
        <v>6.45</v>
      </c>
      <c r="R11" s="56"/>
      <c r="S11" s="6" t="s">
        <v>17</v>
      </c>
      <c r="T11" s="56">
        <v>6.45</v>
      </c>
      <c r="U11" s="56"/>
      <c r="V11" s="6" t="s">
        <v>17</v>
      </c>
      <c r="W11" s="57" t="s">
        <v>53</v>
      </c>
      <c r="X11" s="57"/>
      <c r="Y11" s="8" t="s">
        <v>17</v>
      </c>
      <c r="Z11" s="57" t="s">
        <v>53</v>
      </c>
      <c r="AA11" s="57"/>
      <c r="AB11" s="8" t="s">
        <v>17</v>
      </c>
      <c r="AC11" s="56">
        <v>6.45</v>
      </c>
      <c r="AD11" s="56"/>
      <c r="AE11" s="6" t="s">
        <v>17</v>
      </c>
    </row>
    <row r="12" spans="1:31" ht="28.2" customHeight="1" x14ac:dyDescent="0.45">
      <c r="A12" s="58" t="s">
        <v>60</v>
      </c>
      <c r="B12" s="18" t="s">
        <v>61</v>
      </c>
      <c r="C12" s="19"/>
      <c r="D12" s="20"/>
      <c r="E12" s="16"/>
      <c r="F12" s="16"/>
      <c r="G12" s="8"/>
      <c r="H12" s="16"/>
      <c r="I12" s="16"/>
      <c r="J12" s="8"/>
      <c r="K12" s="16"/>
      <c r="L12" s="16"/>
      <c r="M12" s="8"/>
      <c r="N12" s="16"/>
      <c r="O12" s="16"/>
      <c r="P12" s="8"/>
      <c r="Q12" s="16"/>
      <c r="R12" s="16"/>
      <c r="S12" s="8"/>
      <c r="T12" s="16"/>
      <c r="U12" s="16"/>
      <c r="V12" s="8"/>
      <c r="W12" s="16"/>
      <c r="X12" s="16"/>
      <c r="Y12" s="8"/>
      <c r="Z12" s="16"/>
      <c r="AA12" s="16"/>
      <c r="AB12" s="8"/>
      <c r="AC12" s="60">
        <v>700</v>
      </c>
      <c r="AD12" s="61"/>
      <c r="AE12" s="6" t="s">
        <v>62</v>
      </c>
    </row>
    <row r="13" spans="1:31" ht="28.2" customHeight="1" x14ac:dyDescent="0.45">
      <c r="A13" s="59"/>
      <c r="B13" s="18" t="s">
        <v>63</v>
      </c>
      <c r="C13" s="19"/>
      <c r="D13" s="20"/>
      <c r="E13" s="16"/>
      <c r="F13" s="16"/>
      <c r="G13" s="8"/>
      <c r="H13" s="16"/>
      <c r="I13" s="16"/>
      <c r="J13" s="8"/>
      <c r="K13" s="16"/>
      <c r="L13" s="16"/>
      <c r="M13" s="8"/>
      <c r="N13" s="16"/>
      <c r="O13" s="16"/>
      <c r="P13" s="8"/>
      <c r="Q13" s="16"/>
      <c r="R13" s="16"/>
      <c r="S13" s="8"/>
      <c r="T13" s="16"/>
      <c r="U13" s="16"/>
      <c r="V13" s="8"/>
      <c r="W13" s="16"/>
      <c r="X13" s="16"/>
      <c r="Y13" s="8"/>
      <c r="Z13" s="16"/>
      <c r="AA13" s="16"/>
      <c r="AB13" s="8"/>
      <c r="AC13" s="60">
        <v>39</v>
      </c>
      <c r="AD13" s="61"/>
      <c r="AE13" s="6" t="s">
        <v>64</v>
      </c>
    </row>
    <row r="14" spans="1:31" ht="28.2" customHeight="1" x14ac:dyDescent="0.45">
      <c r="A14" s="59"/>
      <c r="B14" s="18" t="s">
        <v>65</v>
      </c>
      <c r="C14" s="19"/>
      <c r="D14" s="20"/>
      <c r="E14" s="16"/>
      <c r="F14" s="16"/>
      <c r="G14" s="8"/>
      <c r="H14" s="16"/>
      <c r="I14" s="16"/>
      <c r="J14" s="8"/>
      <c r="K14" s="16"/>
      <c r="L14" s="16"/>
      <c r="M14" s="8"/>
      <c r="N14" s="16"/>
      <c r="O14" s="16"/>
      <c r="P14" s="8"/>
      <c r="Q14" s="16"/>
      <c r="R14" s="16"/>
      <c r="S14" s="8"/>
      <c r="T14" s="16"/>
      <c r="U14" s="16"/>
      <c r="V14" s="8"/>
      <c r="W14" s="16"/>
      <c r="X14" s="16"/>
      <c r="Y14" s="8"/>
      <c r="Z14" s="16"/>
      <c r="AA14" s="16"/>
      <c r="AB14" s="8"/>
      <c r="AC14" s="60">
        <v>1041</v>
      </c>
      <c r="AD14" s="61"/>
      <c r="AE14" s="6" t="s">
        <v>62</v>
      </c>
    </row>
    <row r="15" spans="1:31" ht="28.2" customHeight="1" x14ac:dyDescent="0.45">
      <c r="A15" s="59"/>
      <c r="B15" s="18" t="s">
        <v>66</v>
      </c>
      <c r="C15" s="19"/>
      <c r="D15" s="20"/>
      <c r="E15" s="16"/>
      <c r="F15" s="16"/>
      <c r="G15" s="8"/>
      <c r="H15" s="16"/>
      <c r="I15" s="16"/>
      <c r="J15" s="8"/>
      <c r="K15" s="16"/>
      <c r="L15" s="16"/>
      <c r="M15" s="8"/>
      <c r="N15" s="16"/>
      <c r="O15" s="16"/>
      <c r="P15" s="8"/>
      <c r="Q15" s="16"/>
      <c r="R15" s="16"/>
      <c r="S15" s="8"/>
      <c r="T15" s="16"/>
      <c r="U15" s="16"/>
      <c r="V15" s="8"/>
      <c r="W15" s="16"/>
      <c r="X15" s="16"/>
      <c r="Y15" s="8"/>
      <c r="Z15" s="16"/>
      <c r="AA15" s="16"/>
      <c r="AB15" s="8"/>
      <c r="AC15" s="60">
        <v>61</v>
      </c>
      <c r="AD15" s="61"/>
      <c r="AE15" s="6" t="s">
        <v>64</v>
      </c>
    </row>
    <row r="16" spans="1:31" ht="28.2" customHeight="1" x14ac:dyDescent="0.45">
      <c r="A16" s="55"/>
      <c r="B16" s="18" t="s">
        <v>67</v>
      </c>
      <c r="C16" s="19"/>
      <c r="D16" s="20"/>
      <c r="E16" s="16"/>
      <c r="F16" s="16"/>
      <c r="G16" s="8"/>
      <c r="H16" s="16"/>
      <c r="I16" s="16"/>
      <c r="J16" s="8"/>
      <c r="K16" s="16"/>
      <c r="L16" s="16"/>
      <c r="M16" s="8"/>
      <c r="N16" s="16"/>
      <c r="O16" s="16"/>
      <c r="P16" s="8"/>
      <c r="Q16" s="16"/>
      <c r="R16" s="16"/>
      <c r="S16" s="8"/>
      <c r="T16" s="16"/>
      <c r="U16" s="16"/>
      <c r="V16" s="8"/>
      <c r="W16" s="16"/>
      <c r="X16" s="16"/>
      <c r="Y16" s="8"/>
      <c r="Z16" s="16"/>
      <c r="AA16" s="16"/>
      <c r="AB16" s="8"/>
      <c r="AC16" s="60">
        <v>1.8</v>
      </c>
      <c r="AD16" s="61"/>
      <c r="AE16" s="6" t="s">
        <v>68</v>
      </c>
    </row>
    <row r="17" spans="1:31" ht="19.8" customHeight="1" x14ac:dyDescent="0.45">
      <c r="A17" s="55" t="s">
        <v>18</v>
      </c>
      <c r="B17" s="55" t="s">
        <v>19</v>
      </c>
      <c r="C17" s="55"/>
      <c r="D17" s="55"/>
      <c r="E17" s="54">
        <v>3.6</v>
      </c>
      <c r="F17" s="36"/>
      <c r="G17" s="8" t="s">
        <v>20</v>
      </c>
      <c r="H17" s="53">
        <v>3.6</v>
      </c>
      <c r="I17" s="36"/>
      <c r="J17" s="8" t="s">
        <v>20</v>
      </c>
      <c r="K17" s="53">
        <v>3.6</v>
      </c>
      <c r="L17" s="36"/>
      <c r="M17" s="8" t="s">
        <v>20</v>
      </c>
      <c r="N17" s="53">
        <v>3.6</v>
      </c>
      <c r="O17" s="36"/>
      <c r="P17" s="8" t="s">
        <v>20</v>
      </c>
      <c r="Q17" s="53">
        <v>3.6</v>
      </c>
      <c r="R17" s="36"/>
      <c r="S17" s="8" t="s">
        <v>20</v>
      </c>
      <c r="T17" s="53">
        <v>3.6</v>
      </c>
      <c r="U17" s="36"/>
      <c r="V17" s="8" t="s">
        <v>20</v>
      </c>
      <c r="W17" s="53">
        <v>3.6</v>
      </c>
      <c r="X17" s="36"/>
      <c r="Y17" s="8" t="s">
        <v>20</v>
      </c>
      <c r="Z17" s="53">
        <v>3.6</v>
      </c>
      <c r="AA17" s="36"/>
      <c r="AB17" s="8" t="s">
        <v>20</v>
      </c>
      <c r="AC17" s="53">
        <v>3.6</v>
      </c>
      <c r="AD17" s="36"/>
      <c r="AE17" s="8" t="s">
        <v>20</v>
      </c>
    </row>
    <row r="18" spans="1:31" ht="19.8" customHeight="1" x14ac:dyDescent="0.45">
      <c r="A18" s="49"/>
      <c r="B18" s="49" t="s">
        <v>21</v>
      </c>
      <c r="C18" s="49"/>
      <c r="D18" s="49"/>
      <c r="E18" s="54">
        <v>50.8</v>
      </c>
      <c r="F18" s="36"/>
      <c r="G18" s="8" t="s">
        <v>22</v>
      </c>
      <c r="H18" s="53">
        <v>50.8</v>
      </c>
      <c r="I18" s="36"/>
      <c r="J18" s="8" t="s">
        <v>22</v>
      </c>
      <c r="K18" s="53">
        <v>50.8</v>
      </c>
      <c r="L18" s="36"/>
      <c r="M18" s="8" t="s">
        <v>22</v>
      </c>
      <c r="N18" s="53">
        <v>50.8</v>
      </c>
      <c r="O18" s="36"/>
      <c r="P18" s="8" t="s">
        <v>22</v>
      </c>
      <c r="Q18" s="53">
        <v>50.8</v>
      </c>
      <c r="R18" s="36"/>
      <c r="S18" s="8" t="s">
        <v>22</v>
      </c>
      <c r="T18" s="53">
        <v>50.8</v>
      </c>
      <c r="U18" s="36"/>
      <c r="V18" s="8" t="s">
        <v>22</v>
      </c>
      <c r="W18" s="53">
        <v>50.8</v>
      </c>
      <c r="X18" s="36"/>
      <c r="Y18" s="8" t="s">
        <v>22</v>
      </c>
      <c r="Z18" s="53">
        <v>50.8</v>
      </c>
      <c r="AA18" s="36"/>
      <c r="AB18" s="8" t="s">
        <v>22</v>
      </c>
      <c r="AC18" s="53">
        <v>50.8</v>
      </c>
      <c r="AD18" s="36"/>
      <c r="AE18" s="8" t="s">
        <v>22</v>
      </c>
    </row>
    <row r="19" spans="1:31" ht="19.8" customHeight="1" x14ac:dyDescent="0.45">
      <c r="A19" s="49"/>
      <c r="B19" s="49" t="s">
        <v>23</v>
      </c>
      <c r="C19" s="49"/>
      <c r="D19" s="49"/>
      <c r="E19" s="37">
        <v>36.700000000000003</v>
      </c>
      <c r="F19" s="37"/>
      <c r="G19" s="8" t="s">
        <v>24</v>
      </c>
      <c r="H19" s="36">
        <v>36.700000000000003</v>
      </c>
      <c r="I19" s="37"/>
      <c r="J19" s="8" t="s">
        <v>24</v>
      </c>
      <c r="K19" s="36">
        <v>36.700000000000003</v>
      </c>
      <c r="L19" s="37"/>
      <c r="M19" s="8" t="s">
        <v>24</v>
      </c>
      <c r="N19" s="36">
        <v>36.700000000000003</v>
      </c>
      <c r="O19" s="37"/>
      <c r="P19" s="8" t="s">
        <v>24</v>
      </c>
      <c r="Q19" s="36">
        <v>36.700000000000003</v>
      </c>
      <c r="R19" s="37"/>
      <c r="S19" s="8" t="s">
        <v>24</v>
      </c>
      <c r="T19" s="36">
        <v>36.700000000000003</v>
      </c>
      <c r="U19" s="37"/>
      <c r="V19" s="8" t="s">
        <v>24</v>
      </c>
      <c r="W19" s="36">
        <v>36.700000000000003</v>
      </c>
      <c r="X19" s="37"/>
      <c r="Y19" s="8" t="s">
        <v>24</v>
      </c>
      <c r="Z19" s="36">
        <v>36.700000000000003</v>
      </c>
      <c r="AA19" s="37"/>
      <c r="AB19" s="8" t="s">
        <v>24</v>
      </c>
      <c r="AC19" s="36">
        <v>36.700000000000003</v>
      </c>
      <c r="AD19" s="37"/>
      <c r="AE19" s="8" t="s">
        <v>24</v>
      </c>
    </row>
    <row r="20" spans="1:31" ht="19.8" customHeight="1" x14ac:dyDescent="0.45">
      <c r="A20" s="49" t="s">
        <v>25</v>
      </c>
      <c r="B20" s="49" t="s">
        <v>69</v>
      </c>
      <c r="C20" s="49"/>
      <c r="D20" s="49"/>
      <c r="E20" s="50">
        <v>0.54900000000000004</v>
      </c>
      <c r="F20" s="51"/>
      <c r="G20" s="8" t="s">
        <v>70</v>
      </c>
      <c r="H20" s="52">
        <v>0.54900000000000004</v>
      </c>
      <c r="I20" s="51"/>
      <c r="J20" s="8" t="s">
        <v>70</v>
      </c>
      <c r="K20" s="52">
        <v>0.54900000000000004</v>
      </c>
      <c r="L20" s="51"/>
      <c r="M20" s="8" t="s">
        <v>70</v>
      </c>
      <c r="N20" s="52">
        <v>0.54900000000000004</v>
      </c>
      <c r="O20" s="51"/>
      <c r="P20" s="8" t="s">
        <v>70</v>
      </c>
      <c r="Q20" s="52">
        <v>0.54900000000000004</v>
      </c>
      <c r="R20" s="51"/>
      <c r="S20" s="8" t="s">
        <v>70</v>
      </c>
      <c r="T20" s="52">
        <v>0.54900000000000004</v>
      </c>
      <c r="U20" s="51"/>
      <c r="V20" s="8" t="s">
        <v>70</v>
      </c>
      <c r="W20" s="52">
        <v>0.54900000000000004</v>
      </c>
      <c r="X20" s="51"/>
      <c r="Y20" s="8" t="s">
        <v>27</v>
      </c>
      <c r="Z20" s="52">
        <v>0.54900000000000004</v>
      </c>
      <c r="AA20" s="51"/>
      <c r="AB20" s="8" t="s">
        <v>70</v>
      </c>
      <c r="AC20" s="52">
        <v>0.54900000000000004</v>
      </c>
      <c r="AD20" s="51"/>
      <c r="AE20" s="8" t="s">
        <v>70</v>
      </c>
    </row>
    <row r="21" spans="1:31" ht="19.8" customHeight="1" x14ac:dyDescent="0.45">
      <c r="A21" s="49"/>
      <c r="B21" s="49" t="s">
        <v>71</v>
      </c>
      <c r="C21" s="49"/>
      <c r="D21" s="49"/>
      <c r="E21" s="37">
        <v>3</v>
      </c>
      <c r="F21" s="37"/>
      <c r="G21" s="8" t="s">
        <v>29</v>
      </c>
      <c r="H21" s="36">
        <v>3</v>
      </c>
      <c r="I21" s="37"/>
      <c r="J21" s="8" t="s">
        <v>29</v>
      </c>
      <c r="K21" s="36">
        <v>3</v>
      </c>
      <c r="L21" s="37"/>
      <c r="M21" s="8" t="s">
        <v>29</v>
      </c>
      <c r="N21" s="36">
        <v>3</v>
      </c>
      <c r="O21" s="37"/>
      <c r="P21" s="8" t="s">
        <v>29</v>
      </c>
      <c r="Q21" s="36">
        <v>3</v>
      </c>
      <c r="R21" s="37"/>
      <c r="S21" s="8" t="s">
        <v>29</v>
      </c>
      <c r="T21" s="36">
        <v>3</v>
      </c>
      <c r="U21" s="37"/>
      <c r="V21" s="8" t="s">
        <v>29</v>
      </c>
      <c r="W21" s="36">
        <v>3</v>
      </c>
      <c r="X21" s="37"/>
      <c r="Y21" s="8" t="s">
        <v>29</v>
      </c>
      <c r="Z21" s="36">
        <v>3</v>
      </c>
      <c r="AA21" s="37"/>
      <c r="AB21" s="8" t="s">
        <v>29</v>
      </c>
      <c r="AC21" s="36">
        <v>3</v>
      </c>
      <c r="AD21" s="37"/>
      <c r="AE21" s="8" t="s">
        <v>29</v>
      </c>
    </row>
    <row r="22" spans="1:31" ht="19.8" customHeight="1" x14ac:dyDescent="0.45">
      <c r="A22" s="49"/>
      <c r="B22" s="49" t="s">
        <v>72</v>
      </c>
      <c r="C22" s="49"/>
      <c r="D22" s="49"/>
      <c r="E22" s="37">
        <v>2.4900000000000002</v>
      </c>
      <c r="F22" s="37"/>
      <c r="G22" s="8" t="s">
        <v>31</v>
      </c>
      <c r="H22" s="36">
        <v>2.4900000000000002</v>
      </c>
      <c r="I22" s="37"/>
      <c r="J22" s="8" t="s">
        <v>31</v>
      </c>
      <c r="K22" s="36">
        <v>2.4900000000000002</v>
      </c>
      <c r="L22" s="37"/>
      <c r="M22" s="8" t="s">
        <v>31</v>
      </c>
      <c r="N22" s="36">
        <v>2.4900000000000002</v>
      </c>
      <c r="O22" s="37"/>
      <c r="P22" s="8" t="s">
        <v>31</v>
      </c>
      <c r="Q22" s="36">
        <v>2.4900000000000002</v>
      </c>
      <c r="R22" s="37"/>
      <c r="S22" s="8" t="s">
        <v>31</v>
      </c>
      <c r="T22" s="36">
        <v>2.4900000000000002</v>
      </c>
      <c r="U22" s="37"/>
      <c r="V22" s="8" t="s">
        <v>31</v>
      </c>
      <c r="W22" s="36">
        <v>2.4900000000000002</v>
      </c>
      <c r="X22" s="37"/>
      <c r="Y22" s="8" t="s">
        <v>31</v>
      </c>
      <c r="Z22" s="36">
        <v>2.4900000000000002</v>
      </c>
      <c r="AA22" s="37"/>
      <c r="AB22" s="8" t="s">
        <v>31</v>
      </c>
      <c r="AC22" s="36">
        <v>2.4900000000000002</v>
      </c>
      <c r="AD22" s="37"/>
      <c r="AE22" s="8" t="s">
        <v>31</v>
      </c>
    </row>
    <row r="23" spans="1:31" ht="19.8" customHeight="1" x14ac:dyDescent="0.45">
      <c r="A23" s="40" t="s">
        <v>73</v>
      </c>
      <c r="B23" s="41"/>
      <c r="C23" s="41"/>
      <c r="D23" s="42"/>
      <c r="E23" s="46">
        <f>IFERROR((100/((E10/14)*(E8/100)*E18))*(E10/14)*E21,0)</f>
        <v>6.2163282221301284</v>
      </c>
      <c r="F23" s="46"/>
      <c r="G23" s="10" t="s">
        <v>33</v>
      </c>
      <c r="H23" s="47">
        <f>IFERROR((100/((H10/14)*(H8/100)*H18))*(H10/14)*H21,0)</f>
        <v>6.78794461037198</v>
      </c>
      <c r="I23" s="48"/>
      <c r="J23" s="12" t="s">
        <v>33</v>
      </c>
      <c r="K23" s="32">
        <f>(100/((K9)*(K8)*K17))*(K9)*K20</f>
        <v>5.0833333333333339</v>
      </c>
      <c r="L23" s="33"/>
      <c r="M23" s="12" t="s">
        <v>33</v>
      </c>
      <c r="N23" s="32">
        <f>(100/((N9)*(N8)*N17))*(N9)*N20</f>
        <v>5.0833333333333339</v>
      </c>
      <c r="O23" s="33"/>
      <c r="P23" s="12" t="s">
        <v>33</v>
      </c>
      <c r="Q23" s="47">
        <f>(100/((Q11)*(Q8/100)*Q19))*(Q11)*Q22</f>
        <v>7.4231303549389143</v>
      </c>
      <c r="R23" s="48"/>
      <c r="S23" s="12" t="s">
        <v>33</v>
      </c>
      <c r="T23" s="47">
        <f>(100/((T11)*(T8/100)*T19))*(T11)*T22</f>
        <v>7.3747186352327923</v>
      </c>
      <c r="U23" s="48"/>
      <c r="V23" s="12" t="s">
        <v>33</v>
      </c>
      <c r="W23" s="32">
        <f>(100/((W10/14)*(W8/100)*W18))*(W10/14)*W21</f>
        <v>5.0691088506640547</v>
      </c>
      <c r="X23" s="33"/>
      <c r="Y23" s="12" t="s">
        <v>33</v>
      </c>
      <c r="Z23" s="33">
        <f>(100/((Z10/14)*(Z8/100)*Z18))*(Z10/14)*Z21</f>
        <v>5.9651634454784066</v>
      </c>
      <c r="AA23" s="33"/>
      <c r="AB23" s="12" t="s">
        <v>33</v>
      </c>
      <c r="AC23" s="32">
        <f>(AC16/14)*AC21</f>
        <v>0.38571428571428579</v>
      </c>
      <c r="AD23" s="33"/>
      <c r="AE23" s="12" t="s">
        <v>33</v>
      </c>
    </row>
    <row r="24" spans="1:31" ht="19.8" customHeight="1" x14ac:dyDescent="0.45">
      <c r="A24" s="43"/>
      <c r="B24" s="44"/>
      <c r="C24" s="44"/>
      <c r="D24" s="45"/>
      <c r="E24" s="21"/>
      <c r="F24" s="21"/>
      <c r="G24" s="21">
        <f>SUM(IFERROR(E23,0))+SUM(IFERROR(H23,0))</f>
        <v>13.004272832502108</v>
      </c>
      <c r="H24" s="21"/>
      <c r="I24" s="21"/>
      <c r="J24" s="12" t="s">
        <v>33</v>
      </c>
      <c r="K24" s="34"/>
      <c r="L24" s="35"/>
      <c r="M24" s="21">
        <f>SUM(IFERROR(K23,0))+SUM(IFERROR(N23,0))</f>
        <v>10.166666666666668</v>
      </c>
      <c r="N24" s="35"/>
      <c r="O24" s="35"/>
      <c r="P24" s="12" t="s">
        <v>33</v>
      </c>
      <c r="Q24" s="21"/>
      <c r="R24" s="21"/>
      <c r="S24" s="21">
        <f>SUM(IFERROR(Q23,0))+SUM(IFERROR(T23,0))</f>
        <v>14.797848990171707</v>
      </c>
      <c r="T24" s="21"/>
      <c r="U24" s="21"/>
      <c r="V24" s="12" t="s">
        <v>33</v>
      </c>
      <c r="W24" s="21"/>
      <c r="X24" s="21"/>
      <c r="Y24" s="21">
        <f>SUM(IFERROR(W23,0))+SUM(IFERROR(Z23,0))</f>
        <v>11.034272296142461</v>
      </c>
      <c r="Z24" s="21"/>
      <c r="AA24" s="21"/>
      <c r="AB24" s="12" t="s">
        <v>33</v>
      </c>
      <c r="AC24" s="22"/>
      <c r="AD24" s="23"/>
      <c r="AE24" s="10"/>
    </row>
    <row r="25" spans="1:31" ht="25.2" customHeight="1" x14ac:dyDescent="0.45">
      <c r="A25" s="25" t="s">
        <v>74</v>
      </c>
      <c r="B25" s="25"/>
      <c r="C25" s="25"/>
      <c r="D25" s="25"/>
      <c r="E25" s="29" t="s">
        <v>53</v>
      </c>
      <c r="F25" s="29"/>
      <c r="G25" s="30"/>
      <c r="H25" s="31" t="s">
        <v>53</v>
      </c>
      <c r="I25" s="29"/>
      <c r="J25" s="30"/>
      <c r="K25" s="31" t="s">
        <v>53</v>
      </c>
      <c r="L25" s="29"/>
      <c r="M25" s="30"/>
      <c r="N25" s="31" t="s">
        <v>53</v>
      </c>
      <c r="O25" s="29"/>
      <c r="P25" s="30"/>
      <c r="Q25" s="31" t="s">
        <v>53</v>
      </c>
      <c r="R25" s="29"/>
      <c r="S25" s="30"/>
      <c r="T25" s="31" t="s">
        <v>53</v>
      </c>
      <c r="U25" s="29"/>
      <c r="V25" s="30"/>
      <c r="W25" s="31" t="s">
        <v>53</v>
      </c>
      <c r="X25" s="29"/>
      <c r="Y25" s="30"/>
      <c r="Z25" s="31" t="s">
        <v>53</v>
      </c>
      <c r="AA25" s="29"/>
      <c r="AB25" s="30"/>
      <c r="AC25" s="38">
        <v>0.60737142857142867</v>
      </c>
      <c r="AD25" s="39"/>
      <c r="AE25" s="12" t="s">
        <v>33</v>
      </c>
    </row>
    <row r="26" spans="1:31" ht="43.8" customHeight="1" x14ac:dyDescent="0.45">
      <c r="A26" s="25" t="s">
        <v>75</v>
      </c>
      <c r="B26" s="25"/>
      <c r="C26" s="25"/>
      <c r="D26" s="25"/>
      <c r="E26" s="26" t="str">
        <f>IFERROR(100*(既存機器!G20-入替後機器!G24)/既存機器!G20,"")</f>
        <v/>
      </c>
      <c r="F26" s="27"/>
      <c r="G26" s="27"/>
      <c r="H26" s="27"/>
      <c r="I26" s="27"/>
      <c r="J26" s="8" t="s">
        <v>76</v>
      </c>
      <c r="K26" s="26" t="str">
        <f>IFERROR(100*(既存機器!G20-入替後機器!M24)/既存機器!G20,"")</f>
        <v/>
      </c>
      <c r="L26" s="27"/>
      <c r="M26" s="27"/>
      <c r="N26" s="27"/>
      <c r="O26" s="27"/>
      <c r="P26" s="8" t="s">
        <v>76</v>
      </c>
      <c r="Q26" s="28" t="str">
        <f>IFERROR(100*(既存機器!G20-入替後機器!G24)/既存機器!G20,"")</f>
        <v/>
      </c>
      <c r="R26" s="27"/>
      <c r="S26" s="27"/>
      <c r="T26" s="27"/>
      <c r="U26" s="24"/>
      <c r="V26" s="8" t="s">
        <v>76</v>
      </c>
      <c r="W26" s="28" t="str">
        <f>IFERROR(100*(既存機器!G20-入替後機器!Y24)/既存機器!G20,"")</f>
        <v/>
      </c>
      <c r="X26" s="27"/>
      <c r="Y26" s="27"/>
      <c r="Z26" s="27"/>
      <c r="AA26" s="24"/>
      <c r="AB26" s="8" t="s">
        <v>76</v>
      </c>
      <c r="AC26" s="27">
        <f>IFERROR(100*(AC25-AC23)/AC25,"")</f>
        <v>36.494496189669768</v>
      </c>
      <c r="AD26" s="27"/>
      <c r="AE26" s="8" t="s">
        <v>76</v>
      </c>
    </row>
    <row r="27" spans="1:31" ht="3.6" customHeight="1" x14ac:dyDescent="0.4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ht="15" customHeight="1" x14ac:dyDescent="0.45">
      <c r="A28" s="2" t="s">
        <v>37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ht="15" customHeight="1" x14ac:dyDescent="0.45">
      <c r="A29" s="2" t="s">
        <v>38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ht="15" customHeight="1" x14ac:dyDescent="0.45">
      <c r="A30" s="2" t="s">
        <v>39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ht="15" customHeight="1" x14ac:dyDescent="0.45">
      <c r="A31" s="2" t="s">
        <v>40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ht="15" customHeight="1" x14ac:dyDescent="0.45">
      <c r="A32" s="2" t="s">
        <v>41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</sheetData>
  <mergeCells count="165">
    <mergeCell ref="A4:D5"/>
    <mergeCell ref="E4:P4"/>
    <mergeCell ref="Q4:AB4"/>
    <mergeCell ref="AC4:AE4"/>
    <mergeCell ref="E5:J5"/>
    <mergeCell ref="K5:P5"/>
    <mergeCell ref="Q5:V5"/>
    <mergeCell ref="W5:AB5"/>
    <mergeCell ref="AC5:AE5"/>
    <mergeCell ref="AC6:AE6"/>
    <mergeCell ref="E7:G7"/>
    <mergeCell ref="H7:J7"/>
    <mergeCell ref="K7:M7"/>
    <mergeCell ref="N7:P7"/>
    <mergeCell ref="Q7:S7"/>
    <mergeCell ref="T7:V7"/>
    <mergeCell ref="E6:G6"/>
    <mergeCell ref="H6:J6"/>
    <mergeCell ref="K6:M6"/>
    <mergeCell ref="N6:P6"/>
    <mergeCell ref="Q6:S6"/>
    <mergeCell ref="W7:Y7"/>
    <mergeCell ref="Z7:AB7"/>
    <mergeCell ref="AC7:AE7"/>
    <mergeCell ref="K8:M8"/>
    <mergeCell ref="N8:P8"/>
    <mergeCell ref="Q8:S8"/>
    <mergeCell ref="T8:V8"/>
    <mergeCell ref="A6:D7"/>
    <mergeCell ref="W8:Y8"/>
    <mergeCell ref="T6:V6"/>
    <mergeCell ref="W6:Y6"/>
    <mergeCell ref="Z6:AB6"/>
    <mergeCell ref="Q11:R11"/>
    <mergeCell ref="Z8:AB8"/>
    <mergeCell ref="AC8:AE8"/>
    <mergeCell ref="A9:A11"/>
    <mergeCell ref="C9:D9"/>
    <mergeCell ref="E9:F9"/>
    <mergeCell ref="H9:I9"/>
    <mergeCell ref="K9:L9"/>
    <mergeCell ref="N9:O9"/>
    <mergeCell ref="Q9:R9"/>
    <mergeCell ref="T9:U9"/>
    <mergeCell ref="W9:X9"/>
    <mergeCell ref="Z9:AA9"/>
    <mergeCell ref="AC9:AD9"/>
    <mergeCell ref="C10:D10"/>
    <mergeCell ref="E10:F10"/>
    <mergeCell ref="H10:I10"/>
    <mergeCell ref="K10:L10"/>
    <mergeCell ref="N10:O10"/>
    <mergeCell ref="Q10:R10"/>
    <mergeCell ref="AC11:AD11"/>
    <mergeCell ref="A8:D8"/>
    <mergeCell ref="E8:G8"/>
    <mergeCell ref="H8:J8"/>
    <mergeCell ref="AC12:AD12"/>
    <mergeCell ref="AC13:AD13"/>
    <mergeCell ref="AC14:AD14"/>
    <mergeCell ref="AC15:AD15"/>
    <mergeCell ref="AC16:AD16"/>
    <mergeCell ref="T10:U10"/>
    <mergeCell ref="W10:X10"/>
    <mergeCell ref="Z10:AA10"/>
    <mergeCell ref="AC10:AD10"/>
    <mergeCell ref="A17:A19"/>
    <mergeCell ref="B17:D17"/>
    <mergeCell ref="E17:F17"/>
    <mergeCell ref="H17:I17"/>
    <mergeCell ref="K17:L17"/>
    <mergeCell ref="N17:O17"/>
    <mergeCell ref="T11:U11"/>
    <mergeCell ref="W11:X11"/>
    <mergeCell ref="Z11:AA11"/>
    <mergeCell ref="Q17:R17"/>
    <mergeCell ref="T17:U17"/>
    <mergeCell ref="W17:X17"/>
    <mergeCell ref="Z17:AA17"/>
    <mergeCell ref="B19:D19"/>
    <mergeCell ref="E19:F19"/>
    <mergeCell ref="H19:I19"/>
    <mergeCell ref="K19:L19"/>
    <mergeCell ref="N19:O19"/>
    <mergeCell ref="A12:A16"/>
    <mergeCell ref="C11:D11"/>
    <mergeCell ref="E11:F11"/>
    <mergeCell ref="H11:I11"/>
    <mergeCell ref="K11:L11"/>
    <mergeCell ref="N11:O11"/>
    <mergeCell ref="AC20:AD20"/>
    <mergeCell ref="Q19:R19"/>
    <mergeCell ref="T19:U19"/>
    <mergeCell ref="W19:X19"/>
    <mergeCell ref="Z19:AA19"/>
    <mergeCell ref="AC19:AD19"/>
    <mergeCell ref="AC17:AD17"/>
    <mergeCell ref="B18:D18"/>
    <mergeCell ref="E18:F18"/>
    <mergeCell ref="H18:I18"/>
    <mergeCell ref="K18:L18"/>
    <mergeCell ref="N18:O18"/>
    <mergeCell ref="Q18:R18"/>
    <mergeCell ref="T18:U18"/>
    <mergeCell ref="W18:X18"/>
    <mergeCell ref="Z18:AA18"/>
    <mergeCell ref="AC18:AD18"/>
    <mergeCell ref="AC21:AD21"/>
    <mergeCell ref="B22:D22"/>
    <mergeCell ref="E22:F22"/>
    <mergeCell ref="H22:I22"/>
    <mergeCell ref="K22:L22"/>
    <mergeCell ref="N22:O22"/>
    <mergeCell ref="Q22:R22"/>
    <mergeCell ref="B21:D21"/>
    <mergeCell ref="E21:F21"/>
    <mergeCell ref="H21:I21"/>
    <mergeCell ref="K21:L21"/>
    <mergeCell ref="N21:O21"/>
    <mergeCell ref="Q21:R21"/>
    <mergeCell ref="A23:D24"/>
    <mergeCell ref="E23:F23"/>
    <mergeCell ref="H23:I23"/>
    <mergeCell ref="K23:L23"/>
    <mergeCell ref="N23:O23"/>
    <mergeCell ref="Q23:R23"/>
    <mergeCell ref="T21:U21"/>
    <mergeCell ref="W21:X21"/>
    <mergeCell ref="Z21:AA21"/>
    <mergeCell ref="A20:A22"/>
    <mergeCell ref="B20:D20"/>
    <mergeCell ref="E20:F20"/>
    <mergeCell ref="H20:I20"/>
    <mergeCell ref="K20:L20"/>
    <mergeCell ref="T23:U23"/>
    <mergeCell ref="W23:X23"/>
    <mergeCell ref="Z23:AA23"/>
    <mergeCell ref="N20:O20"/>
    <mergeCell ref="Q20:R20"/>
    <mergeCell ref="T20:U20"/>
    <mergeCell ref="W20:X20"/>
    <mergeCell ref="Z20:AA20"/>
    <mergeCell ref="AC23:AD23"/>
    <mergeCell ref="K24:L24"/>
    <mergeCell ref="N24:O24"/>
    <mergeCell ref="T22:U22"/>
    <mergeCell ref="W22:X22"/>
    <mergeCell ref="Z22:AA22"/>
    <mergeCell ref="AC22:AD22"/>
    <mergeCell ref="T25:V25"/>
    <mergeCell ref="W25:Y25"/>
    <mergeCell ref="Z25:AB25"/>
    <mergeCell ref="AC25:AD25"/>
    <mergeCell ref="A26:D26"/>
    <mergeCell ref="E26:I26"/>
    <mergeCell ref="K26:O26"/>
    <mergeCell ref="Q26:T26"/>
    <mergeCell ref="W26:Z26"/>
    <mergeCell ref="AC26:AD26"/>
    <mergeCell ref="A25:D25"/>
    <mergeCell ref="E25:G25"/>
    <mergeCell ref="H25:J25"/>
    <mergeCell ref="K25:M25"/>
    <mergeCell ref="N25:P25"/>
    <mergeCell ref="Q25:S25"/>
  </mergeCells>
  <phoneticPr fontId="2"/>
  <pageMargins left="0.70866141732283472" right="0.11811023622047245" top="0.74803149606299213" bottom="0.74803149606299213" header="0.31496062992125984" footer="0.31496062992125984"/>
  <pageSetup paperSize="9" scale="43" fitToWidth="3" orientation="portrait" r:id="rId1"/>
  <colBreaks count="1" manualBreakCount="1">
    <brk id="1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既存機器</vt:lpstr>
      <vt:lpstr>入替後機器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池田 直樹</dc:creator>
  <cp:lastModifiedBy>池田 直樹</cp:lastModifiedBy>
  <cp:lastPrinted>2026-06-16T07:49:35Z</cp:lastPrinted>
  <dcterms:created xsi:type="dcterms:W3CDTF">2026-06-16T07:08:55Z</dcterms:created>
  <dcterms:modified xsi:type="dcterms:W3CDTF">2026-06-16T08:11:20Z</dcterms:modified>
</cp:coreProperties>
</file>